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4.04.2019\РЕШЕНИЯ\24-04-2019_решение_199\"/>
    </mc:Choice>
  </mc:AlternateContent>
  <bookViews>
    <workbookView xWindow="0" yWindow="120" windowWidth="15195" windowHeight="8700"/>
  </bookViews>
  <sheets>
    <sheet name="Лист1" sheetId="1" r:id="rId1"/>
  </sheets>
  <definedNames>
    <definedName name="_xlnm.Print_Titles" localSheetId="0">Лист1!$A:$A</definedName>
    <definedName name="_xlnm.Print_Area" localSheetId="0">Лист1!$A$1:$BA$25</definedName>
  </definedNames>
  <calcPr calcId="152511" fullCalcOnLoad="1"/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7" i="1"/>
  <c r="B18" i="1"/>
  <c r="B11" i="1"/>
  <c r="AX19" i="1"/>
  <c r="AX20" i="1"/>
  <c r="R19" i="1"/>
  <c r="R20" i="1"/>
  <c r="D12" i="1"/>
  <c r="D13" i="1"/>
  <c r="D14" i="1"/>
  <c r="D15" i="1"/>
  <c r="D16" i="1"/>
  <c r="D17" i="1"/>
  <c r="D18" i="1"/>
  <c r="C12" i="1"/>
  <c r="C13" i="1"/>
  <c r="C14" i="1"/>
  <c r="C15" i="1"/>
  <c r="C16" i="1"/>
  <c r="C17" i="1"/>
  <c r="C18" i="1"/>
  <c r="D11" i="1"/>
  <c r="C11" i="1"/>
  <c r="AO20" i="1"/>
  <c r="V19" i="1"/>
  <c r="V20" i="1"/>
  <c r="BA19" i="1"/>
  <c r="BA20" i="1"/>
  <c r="AZ19" i="1"/>
  <c r="AZ20" i="1"/>
  <c r="Z19" i="1"/>
  <c r="Z20" i="1"/>
  <c r="T20" i="1"/>
  <c r="Q20" i="1"/>
  <c r="X19" i="1"/>
  <c r="X20" i="1"/>
  <c r="Y19" i="1"/>
  <c r="Y20" i="1"/>
  <c r="S20" i="1"/>
  <c r="AY19" i="1"/>
  <c r="AY20" i="1"/>
  <c r="AW19" i="1"/>
  <c r="AW20" i="1"/>
  <c r="AS20" i="1"/>
  <c r="AP19" i="1"/>
  <c r="AP20" i="1"/>
  <c r="P20" i="1"/>
  <c r="AH19" i="1"/>
  <c r="AH20" i="1"/>
  <c r="AF19" i="1"/>
  <c r="AF20" i="1"/>
  <c r="AN19" i="1"/>
  <c r="AN20" i="1"/>
  <c r="AR19" i="1"/>
  <c r="AR20" i="1"/>
  <c r="AQ19" i="1"/>
  <c r="AQ20" i="1"/>
  <c r="AJ19" i="1"/>
  <c r="AJ20" i="1"/>
  <c r="AK19" i="1"/>
  <c r="AK20" i="1"/>
  <c r="AE19" i="1"/>
  <c r="AE20" i="1"/>
  <c r="U19" i="1"/>
  <c r="U20" i="1"/>
  <c r="AM19" i="1"/>
  <c r="AM20" i="1"/>
  <c r="AI19" i="1"/>
  <c r="AI20" i="1"/>
  <c r="E19" i="1"/>
  <c r="E20" i="1"/>
  <c r="F19" i="1"/>
  <c r="F20" i="1"/>
  <c r="G19" i="1"/>
  <c r="G20" i="1"/>
  <c r="J19" i="1"/>
  <c r="J20" i="1"/>
  <c r="M19" i="1"/>
  <c r="M20" i="1"/>
  <c r="AD19" i="1"/>
  <c r="AD20" i="1"/>
  <c r="AV19" i="1"/>
  <c r="AV20" i="1"/>
  <c r="H19" i="1"/>
  <c r="H20" i="1"/>
  <c r="I19" i="1"/>
  <c r="I20" i="1"/>
  <c r="K19" i="1"/>
  <c r="K20" i="1"/>
  <c r="L19" i="1"/>
  <c r="L20" i="1"/>
  <c r="N19" i="1"/>
  <c r="N20" i="1"/>
  <c r="W19" i="1"/>
  <c r="W20" i="1"/>
  <c r="AB19" i="1"/>
  <c r="AB20" i="1"/>
  <c r="AC19" i="1"/>
  <c r="AC20" i="1"/>
  <c r="AG19" i="1"/>
  <c r="AG20" i="1"/>
  <c r="AT19" i="1"/>
  <c r="AT20" i="1"/>
  <c r="AU19" i="1"/>
  <c r="AU20" i="1"/>
  <c r="D19" i="1"/>
  <c r="C19" i="1"/>
  <c r="C20" i="1"/>
  <c r="B19" i="1"/>
  <c r="B20" i="1"/>
  <c r="D20" i="1"/>
</calcChain>
</file>

<file path=xl/sharedStrings.xml><?xml version="1.0" encoding="utf-8"?>
<sst xmlns="http://schemas.openxmlformats.org/spreadsheetml/2006/main" count="99" uniqueCount="51">
  <si>
    <t>Наименование муниципального образования</t>
  </si>
  <si>
    <t>Цимлянский район</t>
  </si>
  <si>
    <t>ВСЕГО</t>
  </si>
  <si>
    <t>в том числе</t>
  </si>
  <si>
    <t>Ремонт и содержание автомобильных дорог общего пользования местного значения (министерство транспорта Ростовской области)</t>
  </si>
  <si>
    <t>Организация отдыха детей в каникулярное время (министерство труда и социального развития Ростовской области)</t>
  </si>
  <si>
    <t>Софинансирование муниципальных программ по работе с молодежью  (комитет по молодежной политике Ростовской области)</t>
  </si>
  <si>
    <t>2019 год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</si>
  <si>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</si>
  <si>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</si>
  <si>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</si>
  <si>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</si>
  <si>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</si>
  <si>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</si>
  <si>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</si>
  <si>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>Итого по поселениям</t>
  </si>
  <si>
    <t>Всего консолидированный бюджет</t>
  </si>
  <si>
    <t>2020 год</t>
  </si>
  <si>
    <t>Приобретение водонапорных башен (министерство жилищно-коммунального хозяйства Ростовской области)</t>
  </si>
  <si>
    <t>к  решению Собрания депутатов</t>
  </si>
  <si>
    <t>Организация предоставления областных услуг на базе многофункциональных центров предоставления государственных и муниципальных услуг (Правительство Ростовской области)</t>
  </si>
  <si>
    <t xml:space="preserve">                                              </t>
  </si>
  <si>
    <t xml:space="preserve">Председатель Собрания депутатов – </t>
  </si>
  <si>
    <t>2021 год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</si>
  <si>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значения, предоставляемые бюджету муниципального района из областного бюджета на 2019 год и на плановый период 2020 и 2021 годов</t>
  </si>
  <si>
    <t xml:space="preserve"> Реализация принципа экстерриториальности при предоставлении государственных и муниципальных услуг(Правительство Ростовской области)</t>
  </si>
  <si>
    <t xml:space="preserve"> Приобретение, установка и оснащение модульных зданий для муниципальных учреждений здравоохранения (Министерство здравоохранения области)</t>
  </si>
  <si>
    <t>Приобиретение автомобилей скорой медицинской помощи и санитарного автотранспорта для муниципальных учреждений здравоохранения (Министерство здравоохранения области)</t>
  </si>
  <si>
    <t>Приобретение основных средств для муниципальных учреждений культуры (Министерство культуры Ростовской области)</t>
  </si>
  <si>
    <t>Комплектование книжных фондов библиотек муниципальных образований  (Министерство культуры Ростовской области)</t>
  </si>
  <si>
    <t>Подержка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Феде-рации)</t>
  </si>
  <si>
    <t>Реализация проекта "Всеобуч по плаванию" (Министерство общего и профессионального образования Ростовской области)</t>
  </si>
  <si>
    <t>Проведение мероприятий по энергосбережению в части замены существующих деревянных окон и наружных дверных блоков в муници-пальных образовательных учреждениях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</si>
  <si>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</si>
  <si>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>Разработка  проектно-сметной документации на строительство, реконструкцию и капитальный ремонт объектов водопроводно- канализационного хозяйства (министерство жилищно-коммунального хозяйства Ростовской области)</t>
  </si>
  <si>
    <t xml:space="preserve">Обеспечение жильем молодых семей в Ростовской области(Министерство строительства и архитектуры Ростовской области) </t>
  </si>
  <si>
    <t xml:space="preserve">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(Министерство строительства и архитектуры Ростовской области)</t>
  </si>
  <si>
    <t>субсидия на капитальный ремонт муници-пальных учреждений культуры</t>
  </si>
  <si>
    <t xml:space="preserve">2019 год </t>
  </si>
  <si>
    <t>Субсидия на приобретение специализированной коммунальной техники.</t>
  </si>
  <si>
    <t>Субсидия на мероприятия по адаптации муниципальных объ-ектов социальной направленности для ин-валидов и других ма-ломобильных групп населения</t>
  </si>
  <si>
    <t>Субсидия на разработку проектной доку-ментации на строи-тельство и реконст-рукцию объектов об-разования муници-пальной собственно-сти, включая газифи-кацию</t>
  </si>
  <si>
    <t>Субсидия на капитальный ремонт объектов водопроводно-канализационного хозяйства</t>
  </si>
  <si>
    <t>Субсидия на подготовку проектной документации на капитальный ремонт муниципальных образовательных учреждений</t>
  </si>
  <si>
    <t>Субсидия на капи-тальный ремонт му-ниципальных образовательных учреждений дополнительного образования детей</t>
  </si>
  <si>
    <t>Субсидия на разработку проектной документации на капитальный ремонт муниципальных учреждений культуры</t>
  </si>
  <si>
    <t xml:space="preserve">глава Цимлянского района                                           </t>
  </si>
  <si>
    <t>Л.П. Перфилова</t>
  </si>
  <si>
    <t xml:space="preserve"> Приложение №6</t>
  </si>
  <si>
    <t>(тыс.руб.)</t>
  </si>
  <si>
    <t xml:space="preserve">Цимлянского района от 24.04.2019 №199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</si>
</sst>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0.0"/>
    <numFmt numFmtId="177" formatCode="#,##0.0"/>
    <numFmt numFmtId="178" formatCode="?"/>
  </numFmts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indexed="1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10"/>
      <name val="Times New Roman"/>
      <family val="1"/>
      <charset val="204"/>
    </font>
    <font>
      <sz val="22"/>
      <name val="Arial"/>
      <family val="2"/>
      <charset val="204"/>
    </font>
    <font>
      <sz val="22"/>
      <name val="Arial Cyr"/>
      <charset val="204"/>
    </font>
    <font>
      <sz val="22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3" fillId="2" borderId="0" xfId="0" applyFont="1" applyFill="1"/>
    <xf numFmtId="0" fontId="0" fillId="2" borderId="0" xfId="0" applyFill="1" applyAlignment="1">
      <alignment wrapText="1"/>
    </xf>
    <xf numFmtId="0" fontId="2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3" fillId="2" borderId="0" xfId="0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177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7" fillId="2" borderId="0" xfId="0" applyFont="1" applyFill="1"/>
    <xf numFmtId="177" fontId="18" fillId="2" borderId="1" xfId="0" applyNumberFormat="1" applyFont="1" applyFill="1" applyBorder="1" applyAlignment="1">
      <alignment horizontal="center" wrapText="1"/>
    </xf>
    <xf numFmtId="0" fontId="18" fillId="2" borderId="1" xfId="0" applyFont="1" applyFill="1" applyBorder="1"/>
    <xf numFmtId="0" fontId="18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77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/>
    <xf numFmtId="172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77" fontId="4" fillId="2" borderId="1" xfId="0" applyNumberFormat="1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top" wrapText="1"/>
    </xf>
    <xf numFmtId="177" fontId="4" fillId="0" borderId="1" xfId="0" applyNumberFormat="1" applyFont="1" applyFill="1" applyBorder="1" applyAlignment="1">
      <alignment horizontal="center" wrapText="1"/>
    </xf>
    <xf numFmtId="177" fontId="18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77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77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18" fillId="0" borderId="1" xfId="0" applyFont="1" applyFill="1" applyBorder="1"/>
    <xf numFmtId="0" fontId="18" fillId="0" borderId="0" xfId="0" applyFont="1" applyFill="1"/>
    <xf numFmtId="0" fontId="9" fillId="0" borderId="1" xfId="0" applyFont="1" applyFill="1" applyBorder="1" applyAlignment="1">
      <alignment horizontal="center" wrapText="1"/>
    </xf>
    <xf numFmtId="177" fontId="9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vertical="top" wrapText="1" shrinkToFit="1"/>
    </xf>
    <xf numFmtId="0" fontId="4" fillId="0" borderId="3" xfId="0" applyFont="1" applyFill="1" applyBorder="1" applyAlignment="1">
      <alignment horizontal="center" vertical="top" wrapText="1"/>
    </xf>
    <xf numFmtId="178" fontId="4" fillId="0" borderId="1" xfId="1" applyNumberFormat="1" applyFont="1" applyFill="1" applyBorder="1" applyAlignment="1">
      <alignment horizontal="center" vertical="top" wrapText="1"/>
    </xf>
    <xf numFmtId="178" fontId="4" fillId="0" borderId="2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4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72" fontId="4" fillId="2" borderId="1" xfId="0" applyNumberFormat="1" applyFont="1" applyFill="1" applyBorder="1" applyAlignment="1">
      <alignment horizontal="center" vertical="center"/>
    </xf>
    <xf numFmtId="172" fontId="4" fillId="0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wrapText="1"/>
    </xf>
    <xf numFmtId="177" fontId="10" fillId="2" borderId="0" xfId="0" applyNumberFormat="1" applyFont="1" applyFill="1" applyBorder="1" applyAlignment="1">
      <alignment horizontal="center" wrapText="1"/>
    </xf>
    <xf numFmtId="177" fontId="10" fillId="0" borderId="0" xfId="0" applyNumberFormat="1" applyFont="1" applyFill="1" applyBorder="1" applyAlignment="1">
      <alignment horizontal="center" wrapText="1"/>
    </xf>
    <xf numFmtId="177" fontId="11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center" wrapText="1"/>
    </xf>
    <xf numFmtId="177" fontId="12" fillId="2" borderId="0" xfId="0" applyNumberFormat="1" applyFont="1" applyFill="1" applyAlignment="1">
      <alignment horizontal="center" wrapText="1"/>
    </xf>
    <xf numFmtId="177" fontId="12" fillId="0" borderId="0" xfId="0" applyNumberFormat="1" applyFont="1" applyFill="1" applyAlignment="1">
      <alignment horizontal="center" wrapText="1"/>
    </xf>
    <xf numFmtId="177" fontId="13" fillId="2" borderId="0" xfId="0" applyNumberFormat="1" applyFont="1" applyFill="1" applyAlignment="1">
      <alignment horizontal="center" wrapText="1"/>
    </xf>
    <xf numFmtId="0" fontId="12" fillId="2" borderId="0" xfId="0" applyFont="1" applyFill="1"/>
    <xf numFmtId="0" fontId="12" fillId="0" borderId="0" xfId="0" applyFont="1" applyFill="1" applyAlignment="1">
      <alignment horizontal="center" wrapText="1"/>
    </xf>
    <xf numFmtId="0" fontId="14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center" wrapText="1"/>
    </xf>
    <xf numFmtId="0" fontId="15" fillId="2" borderId="0" xfId="0" applyFont="1" applyFill="1" applyAlignment="1">
      <alignment wrapText="1"/>
    </xf>
    <xf numFmtId="0" fontId="12" fillId="2" borderId="0" xfId="0" applyFont="1" applyFill="1" applyAlignment="1"/>
    <xf numFmtId="0" fontId="10" fillId="2" borderId="0" xfId="0" applyFont="1" applyFill="1" applyAlignment="1">
      <alignment horizontal="center" wrapText="1"/>
    </xf>
    <xf numFmtId="0" fontId="12" fillId="0" borderId="0" xfId="0" applyFont="1" applyFill="1" applyAlignment="1">
      <alignment horizontal="right" wrapText="1"/>
    </xf>
    <xf numFmtId="0" fontId="13" fillId="2" borderId="0" xfId="0" applyFont="1" applyFill="1" applyAlignment="1">
      <alignment wrapText="1"/>
    </xf>
    <xf numFmtId="0" fontId="16" fillId="2" borderId="0" xfId="0" applyFont="1" applyFill="1" applyAlignment="1">
      <alignment wrapText="1"/>
    </xf>
    <xf numFmtId="0" fontId="12" fillId="2" borderId="0" xfId="0" applyFont="1" applyFill="1" applyAlignment="1">
      <alignment horizontal="right" wrapText="1"/>
    </xf>
    <xf numFmtId="0" fontId="10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right" wrapText="1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8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 shrinkToFit="1"/>
    </xf>
    <xf numFmtId="0" fontId="4" fillId="0" borderId="3" xfId="0" applyFont="1" applyFill="1" applyBorder="1" applyAlignment="1">
      <alignment horizontal="center" vertical="top" wrapText="1" shrinkToFi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 shrinkToFi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_BudgOrde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5"/>
  <sheetViews>
    <sheetView tabSelected="1" view="pageBreakPreview" zoomScale="55" zoomScaleNormal="75" zoomScaleSheetLayoutView="55" workbookViewId="0">
      <selection activeCell="AP24" sqref="AP24:AX25"/>
    </sheetView>
  </sheetViews>
  <sheetFormatPr defaultRowHeight="15.75" x14ac:dyDescent="0.25"/>
  <cols>
    <col min="1" max="1" width="35.28515625" style="1" customWidth="1"/>
    <col min="2" max="4" width="13.7109375" style="2" customWidth="1"/>
    <col min="5" max="10" width="12.85546875" style="2" customWidth="1"/>
    <col min="11" max="11" width="16.140625" style="2" customWidth="1"/>
    <col min="12" max="12" width="14.5703125" style="2" customWidth="1"/>
    <col min="13" max="13" width="16" style="2" customWidth="1"/>
    <col min="14" max="14" width="31.28515625" style="2" customWidth="1"/>
    <col min="15" max="15" width="22" style="29" customWidth="1"/>
    <col min="16" max="16" width="21.42578125" style="29" customWidth="1"/>
    <col min="17" max="17" width="19.5703125" style="29" customWidth="1"/>
    <col min="18" max="18" width="15.140625" style="29" customWidth="1"/>
    <col min="19" max="19" width="13" style="29" customWidth="1"/>
    <col min="20" max="20" width="16.7109375" style="29" customWidth="1"/>
    <col min="21" max="21" width="22.7109375" style="2" customWidth="1"/>
    <col min="22" max="22" width="22.7109375" style="16" customWidth="1"/>
    <col min="23" max="23" width="18.140625" style="2" customWidth="1"/>
    <col min="24" max="24" width="16.28515625" style="16" customWidth="1"/>
    <col min="25" max="25" width="18.140625" style="16" customWidth="1"/>
    <col min="26" max="26" width="22.85546875" style="14" customWidth="1"/>
    <col min="27" max="27" width="22.85546875" style="45" customWidth="1"/>
    <col min="28" max="28" width="14.85546875" style="2" customWidth="1"/>
    <col min="29" max="29" width="14.5703125" style="2" customWidth="1"/>
    <col min="30" max="30" width="15.5703125" style="2" customWidth="1"/>
    <col min="31" max="31" width="30.85546875" style="2" customWidth="1"/>
    <col min="32" max="34" width="14" style="2" customWidth="1"/>
    <col min="35" max="35" width="12.85546875" style="2" customWidth="1"/>
    <col min="36" max="36" width="14.5703125" style="2" customWidth="1"/>
    <col min="37" max="37" width="12" style="2" customWidth="1"/>
    <col min="38" max="38" width="22.85546875" style="45" customWidth="1"/>
    <col min="39" max="39" width="25.85546875" style="2" customWidth="1"/>
    <col min="40" max="40" width="27.42578125" style="3" customWidth="1"/>
    <col min="41" max="41" width="24.5703125" style="3" customWidth="1"/>
    <col min="42" max="42" width="12.7109375" style="16" customWidth="1"/>
    <col min="43" max="44" width="12.7109375" style="2" customWidth="1"/>
    <col min="45" max="45" width="26.140625" style="16" customWidth="1"/>
    <col min="46" max="48" width="12.7109375" style="2" customWidth="1"/>
    <col min="49" max="49" width="22.28515625" style="16" customWidth="1"/>
    <col min="50" max="50" width="22.28515625" style="55" customWidth="1"/>
    <col min="51" max="51" width="12.7109375" style="16" customWidth="1"/>
    <col min="52" max="53" width="12.7109375" style="21" customWidth="1"/>
    <col min="54" max="16384" width="9.140625" style="4"/>
  </cols>
  <sheetData>
    <row r="1" spans="1:53" s="69" customFormat="1" ht="27.75" customHeight="1" x14ac:dyDescent="0.4">
      <c r="A1" s="64"/>
      <c r="B1" s="65"/>
      <c r="C1" s="65"/>
      <c r="D1" s="65"/>
      <c r="E1" s="65"/>
      <c r="F1" s="65"/>
      <c r="G1" s="65"/>
      <c r="H1" s="65"/>
      <c r="I1" s="65"/>
      <c r="J1" s="82" t="s">
        <v>48</v>
      </c>
      <c r="K1" s="82"/>
      <c r="L1" s="82"/>
      <c r="M1" s="82"/>
      <c r="N1" s="82"/>
      <c r="O1" s="77"/>
      <c r="P1" s="77"/>
      <c r="Q1" s="77"/>
      <c r="R1" s="77"/>
      <c r="S1" s="77"/>
      <c r="T1" s="77"/>
      <c r="U1" s="78"/>
      <c r="V1" s="78"/>
      <c r="W1" s="78"/>
      <c r="X1" s="78"/>
      <c r="Y1" s="78"/>
      <c r="Z1" s="78"/>
      <c r="AA1" s="78"/>
      <c r="AB1" s="79"/>
      <c r="AC1" s="79"/>
      <c r="AD1" s="79"/>
      <c r="AE1" s="79"/>
      <c r="AF1" s="65"/>
      <c r="AG1" s="65"/>
      <c r="AH1" s="65"/>
      <c r="AI1" s="65"/>
      <c r="AJ1" s="65"/>
      <c r="AK1" s="65"/>
      <c r="AL1" s="65"/>
      <c r="AM1" s="65"/>
      <c r="AN1" s="73"/>
      <c r="AO1" s="73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</row>
    <row r="2" spans="1:53" s="69" customFormat="1" ht="27.75" customHeight="1" x14ac:dyDescent="0.4">
      <c r="A2" s="64"/>
      <c r="B2" s="65"/>
      <c r="C2" s="65"/>
      <c r="D2" s="65"/>
      <c r="E2" s="65"/>
      <c r="F2" s="65"/>
      <c r="G2" s="65"/>
      <c r="H2" s="65"/>
      <c r="I2" s="65"/>
      <c r="J2" s="82" t="s">
        <v>19</v>
      </c>
      <c r="K2" s="82"/>
      <c r="L2" s="82"/>
      <c r="M2" s="82"/>
      <c r="N2" s="82"/>
      <c r="O2" s="77"/>
      <c r="P2" s="77"/>
      <c r="Q2" s="77"/>
      <c r="R2" s="77"/>
      <c r="S2" s="77"/>
      <c r="T2" s="77"/>
      <c r="U2" s="64"/>
      <c r="V2" s="64"/>
      <c r="W2" s="64"/>
      <c r="X2" s="64"/>
      <c r="Y2" s="64"/>
      <c r="Z2" s="64"/>
      <c r="AA2" s="64"/>
      <c r="AB2" s="74"/>
      <c r="AC2" s="74"/>
      <c r="AD2" s="74"/>
      <c r="AE2" s="74"/>
      <c r="AF2" s="65"/>
      <c r="AG2" s="65"/>
      <c r="AH2" s="65"/>
      <c r="AI2" s="65"/>
      <c r="AJ2" s="65"/>
      <c r="AK2" s="65"/>
      <c r="AL2" s="65"/>
      <c r="AM2" s="65"/>
      <c r="AN2" s="73"/>
      <c r="AO2" s="73"/>
      <c r="AP2" s="95"/>
      <c r="AQ2" s="95"/>
      <c r="AR2" s="95"/>
      <c r="AS2" s="95"/>
      <c r="AT2" s="95"/>
      <c r="AU2" s="95"/>
      <c r="AV2" s="95"/>
      <c r="AW2" s="65"/>
      <c r="AX2" s="65"/>
      <c r="AY2" s="65"/>
      <c r="AZ2" s="65"/>
      <c r="BA2" s="65"/>
    </row>
    <row r="3" spans="1:53" s="69" customFormat="1" ht="27.75" customHeight="1" x14ac:dyDescent="0.4">
      <c r="A3" s="64"/>
      <c r="B3" s="65"/>
      <c r="C3" s="65"/>
      <c r="D3" s="65"/>
      <c r="E3" s="65"/>
      <c r="F3" s="65"/>
      <c r="G3" s="65"/>
      <c r="H3" s="65"/>
      <c r="I3" s="65"/>
      <c r="J3" s="82" t="s">
        <v>50</v>
      </c>
      <c r="K3" s="82"/>
      <c r="L3" s="82"/>
      <c r="M3" s="82"/>
      <c r="N3" s="82"/>
      <c r="O3" s="77"/>
      <c r="P3" s="77"/>
      <c r="Q3" s="77"/>
      <c r="R3" s="77"/>
      <c r="S3" s="77"/>
      <c r="T3" s="77"/>
      <c r="U3" s="64"/>
      <c r="V3" s="64"/>
      <c r="W3" s="64"/>
      <c r="X3" s="64"/>
      <c r="Y3" s="64"/>
      <c r="Z3" s="64"/>
      <c r="AA3" s="64"/>
      <c r="AB3" s="74"/>
      <c r="AC3" s="74"/>
      <c r="AD3" s="74"/>
      <c r="AE3" s="74"/>
      <c r="AF3" s="65"/>
      <c r="AG3" s="65"/>
      <c r="AH3" s="65"/>
      <c r="AI3" s="65"/>
      <c r="AJ3" s="65"/>
      <c r="AK3" s="65"/>
      <c r="AL3" s="65"/>
      <c r="AM3" s="65"/>
      <c r="AN3" s="73"/>
      <c r="AO3" s="73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</row>
    <row r="4" spans="1:53" s="69" customFormat="1" ht="27.75" x14ac:dyDescent="0.4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70"/>
      <c r="P4" s="70"/>
      <c r="Q4" s="70"/>
      <c r="R4" s="70"/>
      <c r="S4" s="70"/>
      <c r="T4" s="70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80"/>
      <c r="AG4" s="80"/>
      <c r="AH4" s="65"/>
      <c r="AI4" s="65"/>
      <c r="AJ4" s="65"/>
      <c r="AK4" s="65"/>
      <c r="AL4" s="65"/>
      <c r="AM4" s="65"/>
      <c r="AN4" s="73"/>
      <c r="AO4" s="73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</row>
    <row r="5" spans="1:53" ht="110.25" customHeight="1" x14ac:dyDescent="0.35">
      <c r="B5" s="81" t="s">
        <v>24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6"/>
      <c r="O5" s="30"/>
      <c r="P5" s="30"/>
      <c r="Q5" s="30"/>
      <c r="R5" s="30"/>
      <c r="S5" s="30"/>
      <c r="T5" s="30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5"/>
      <c r="AG5" s="5"/>
      <c r="AH5" s="5"/>
      <c r="AI5" s="6"/>
      <c r="AJ5" s="6"/>
      <c r="AK5" s="6"/>
      <c r="AL5" s="6"/>
      <c r="AM5" s="6"/>
      <c r="AN5" s="7"/>
      <c r="AO5" s="7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</row>
    <row r="6" spans="1:53" ht="27" x14ac:dyDescent="0.35"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6"/>
      <c r="O6" s="30"/>
      <c r="P6" s="30"/>
      <c r="Q6" s="30"/>
      <c r="R6" s="30"/>
      <c r="S6" s="30"/>
      <c r="T6" s="30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5"/>
      <c r="AG6" s="5"/>
      <c r="AH6" s="5"/>
      <c r="AI6" s="6"/>
      <c r="AJ6" s="6"/>
      <c r="AK6" s="6"/>
      <c r="AL6" s="6"/>
      <c r="AM6" s="6"/>
      <c r="AN6" s="7"/>
      <c r="AO6" s="7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</row>
    <row r="7" spans="1:53" s="69" customFormat="1" ht="27.75" x14ac:dyDescent="0.4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85" t="s">
        <v>49</v>
      </c>
      <c r="N7" s="85"/>
      <c r="O7" s="70"/>
      <c r="P7" s="70"/>
      <c r="Q7" s="70"/>
      <c r="R7" s="70"/>
      <c r="S7" s="70"/>
      <c r="T7" s="70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73"/>
      <c r="AO7" s="73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</row>
    <row r="8" spans="1:53" s="8" customFormat="1" ht="15" customHeight="1" x14ac:dyDescent="0.25">
      <c r="A8" s="96" t="s">
        <v>0</v>
      </c>
      <c r="B8" s="99" t="s">
        <v>2</v>
      </c>
      <c r="C8" s="99"/>
      <c r="D8" s="100"/>
      <c r="E8" s="106" t="s">
        <v>3</v>
      </c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</row>
    <row r="9" spans="1:53" s="54" customFormat="1" ht="196.5" customHeight="1" x14ac:dyDescent="0.2">
      <c r="A9" s="97"/>
      <c r="B9" s="101" t="s">
        <v>7</v>
      </c>
      <c r="C9" s="105" t="s">
        <v>17</v>
      </c>
      <c r="D9" s="103" t="s">
        <v>23</v>
      </c>
      <c r="E9" s="86" t="s">
        <v>25</v>
      </c>
      <c r="F9" s="86"/>
      <c r="G9" s="87"/>
      <c r="H9" s="86" t="s">
        <v>20</v>
      </c>
      <c r="I9" s="86"/>
      <c r="J9" s="86"/>
      <c r="K9" s="86" t="s">
        <v>26</v>
      </c>
      <c r="L9" s="86"/>
      <c r="M9" s="87"/>
      <c r="N9" s="47" t="s">
        <v>27</v>
      </c>
      <c r="O9" s="31" t="s">
        <v>45</v>
      </c>
      <c r="P9" s="88" t="s">
        <v>44</v>
      </c>
      <c r="Q9" s="89"/>
      <c r="R9" s="88" t="s">
        <v>37</v>
      </c>
      <c r="S9" s="91"/>
      <c r="T9" s="89"/>
      <c r="U9" s="88" t="s">
        <v>28</v>
      </c>
      <c r="V9" s="89"/>
      <c r="W9" s="88" t="s">
        <v>29</v>
      </c>
      <c r="X9" s="91"/>
      <c r="Y9" s="89"/>
      <c r="Z9" s="48" t="s">
        <v>30</v>
      </c>
      <c r="AA9" s="48" t="s">
        <v>43</v>
      </c>
      <c r="AB9" s="86" t="s">
        <v>31</v>
      </c>
      <c r="AC9" s="86"/>
      <c r="AD9" s="86"/>
      <c r="AE9" s="49" t="s">
        <v>32</v>
      </c>
      <c r="AF9" s="104" t="s">
        <v>4</v>
      </c>
      <c r="AG9" s="104"/>
      <c r="AH9" s="104"/>
      <c r="AI9" s="92" t="s">
        <v>33</v>
      </c>
      <c r="AJ9" s="93"/>
      <c r="AK9" s="94"/>
      <c r="AL9" s="49" t="s">
        <v>42</v>
      </c>
      <c r="AM9" s="50" t="s">
        <v>18</v>
      </c>
      <c r="AN9" s="51" t="s">
        <v>34</v>
      </c>
      <c r="AO9" s="51" t="s">
        <v>41</v>
      </c>
      <c r="AP9" s="92" t="s">
        <v>35</v>
      </c>
      <c r="AQ9" s="93"/>
      <c r="AR9" s="94"/>
      <c r="AS9" s="52" t="s">
        <v>36</v>
      </c>
      <c r="AT9" s="90" t="s">
        <v>5</v>
      </c>
      <c r="AU9" s="90"/>
      <c r="AV9" s="87"/>
      <c r="AW9" s="53" t="s">
        <v>40</v>
      </c>
      <c r="AX9" s="53" t="s">
        <v>39</v>
      </c>
      <c r="AY9" s="90" t="s">
        <v>6</v>
      </c>
      <c r="AZ9" s="90"/>
      <c r="BA9" s="90"/>
    </row>
    <row r="10" spans="1:53" s="10" customFormat="1" ht="27.75" customHeight="1" x14ac:dyDescent="0.25">
      <c r="A10" s="98"/>
      <c r="B10" s="102"/>
      <c r="C10" s="102"/>
      <c r="D10" s="103"/>
      <c r="E10" s="9" t="s">
        <v>7</v>
      </c>
      <c r="F10" s="9" t="s">
        <v>17</v>
      </c>
      <c r="G10" s="9" t="s">
        <v>23</v>
      </c>
      <c r="H10" s="9" t="s">
        <v>7</v>
      </c>
      <c r="I10" s="9" t="s">
        <v>17</v>
      </c>
      <c r="J10" s="9" t="s">
        <v>23</v>
      </c>
      <c r="K10" s="9" t="s">
        <v>7</v>
      </c>
      <c r="L10" s="9" t="s">
        <v>17</v>
      </c>
      <c r="M10" s="9" t="s">
        <v>23</v>
      </c>
      <c r="N10" s="9" t="s">
        <v>7</v>
      </c>
      <c r="O10" s="32" t="s">
        <v>7</v>
      </c>
      <c r="P10" s="32" t="s">
        <v>7</v>
      </c>
      <c r="Q10" s="32" t="s">
        <v>17</v>
      </c>
      <c r="R10" s="32" t="s">
        <v>7</v>
      </c>
      <c r="S10" s="32" t="s">
        <v>17</v>
      </c>
      <c r="T10" s="32" t="s">
        <v>23</v>
      </c>
      <c r="U10" s="32" t="s">
        <v>38</v>
      </c>
      <c r="V10" s="32" t="s">
        <v>17</v>
      </c>
      <c r="W10" s="9" t="s">
        <v>7</v>
      </c>
      <c r="X10" s="15" t="s">
        <v>17</v>
      </c>
      <c r="Y10" s="15" t="s">
        <v>23</v>
      </c>
      <c r="Z10" s="22" t="s">
        <v>7</v>
      </c>
      <c r="AA10" s="46" t="s">
        <v>7</v>
      </c>
      <c r="AB10" s="15" t="s">
        <v>7</v>
      </c>
      <c r="AC10" s="9" t="s">
        <v>17</v>
      </c>
      <c r="AD10" s="9" t="s">
        <v>23</v>
      </c>
      <c r="AE10" s="9" t="s">
        <v>23</v>
      </c>
      <c r="AF10" s="9" t="s">
        <v>7</v>
      </c>
      <c r="AG10" s="9" t="s">
        <v>17</v>
      </c>
      <c r="AH10" s="9" t="s">
        <v>23</v>
      </c>
      <c r="AI10" s="9" t="s">
        <v>7</v>
      </c>
      <c r="AJ10" s="22" t="s">
        <v>17</v>
      </c>
      <c r="AK10" s="9" t="s">
        <v>23</v>
      </c>
      <c r="AL10" s="46" t="s">
        <v>7</v>
      </c>
      <c r="AM10" s="9" t="s">
        <v>7</v>
      </c>
      <c r="AN10" s="9" t="s">
        <v>7</v>
      </c>
      <c r="AO10" s="22" t="s">
        <v>7</v>
      </c>
      <c r="AP10" s="22" t="s">
        <v>7</v>
      </c>
      <c r="AQ10" s="9" t="s">
        <v>17</v>
      </c>
      <c r="AR10" s="9" t="s">
        <v>23</v>
      </c>
      <c r="AS10" s="22" t="s">
        <v>7</v>
      </c>
      <c r="AT10" s="9" t="s">
        <v>7</v>
      </c>
      <c r="AU10" s="9" t="s">
        <v>17</v>
      </c>
      <c r="AV10" s="9" t="s">
        <v>23</v>
      </c>
      <c r="AW10" s="22" t="s">
        <v>7</v>
      </c>
      <c r="AX10" s="56" t="s">
        <v>7</v>
      </c>
      <c r="AY10" s="22" t="s">
        <v>7</v>
      </c>
      <c r="AZ10" s="22" t="s">
        <v>17</v>
      </c>
      <c r="BA10" s="22" t="s">
        <v>23</v>
      </c>
    </row>
    <row r="11" spans="1:53" s="17" customFormat="1" ht="39.75" customHeight="1" x14ac:dyDescent="0.3">
      <c r="A11" s="11" t="s">
        <v>1</v>
      </c>
      <c r="B11" s="12">
        <f>E11+H11+K11+N11+P11+O11+R11+U11+W11+Z11+AB11+AF11+AI11+AM11+AN11+AO11+AP11+AS11+AT11+AW11+AY11+AA11+AL11+AX11</f>
        <v>80122.999999999985</v>
      </c>
      <c r="C11" s="12">
        <f t="shared" ref="C11:C18" si="0">F11+I11+L11+Q11+S11+V11+X11+AC11+AG11+AJ11+AQ11+AU11+AZ11</f>
        <v>36538.700000000004</v>
      </c>
      <c r="D11" s="12">
        <f t="shared" ref="D11:D18" si="1">G11+J11+M11+T11+Y11+AD11+AE11+AH11+AK11+AR11+AV11+BA11</f>
        <v>40625.19999999999</v>
      </c>
      <c r="E11" s="23">
        <v>35.200000000000003</v>
      </c>
      <c r="F11" s="23">
        <v>35.200000000000003</v>
      </c>
      <c r="G11" s="23">
        <v>35.200000000000003</v>
      </c>
      <c r="H11" s="23">
        <v>92.1</v>
      </c>
      <c r="I11" s="23">
        <v>92.1</v>
      </c>
      <c r="J11" s="23">
        <v>92.1</v>
      </c>
      <c r="K11" s="23">
        <v>1136.4000000000001</v>
      </c>
      <c r="L11" s="23">
        <v>1142.4000000000001</v>
      </c>
      <c r="M11" s="23">
        <v>1142.4000000000001</v>
      </c>
      <c r="N11" s="23">
        <v>5196</v>
      </c>
      <c r="O11" s="33">
        <v>0</v>
      </c>
      <c r="P11" s="33">
        <v>8839</v>
      </c>
      <c r="Q11" s="33">
        <v>10000</v>
      </c>
      <c r="R11" s="33">
        <v>10000</v>
      </c>
      <c r="S11" s="33">
        <v>10000</v>
      </c>
      <c r="T11" s="33">
        <v>19316.8</v>
      </c>
      <c r="U11" s="35">
        <v>2426.6</v>
      </c>
      <c r="V11" s="37">
        <v>356</v>
      </c>
      <c r="W11" s="23">
        <v>198.4</v>
      </c>
      <c r="X11" s="23">
        <v>200</v>
      </c>
      <c r="Y11" s="23">
        <v>200</v>
      </c>
      <c r="Z11" s="23">
        <v>11.6</v>
      </c>
      <c r="AA11" s="23">
        <v>5246</v>
      </c>
      <c r="AB11" s="23">
        <v>436.1</v>
      </c>
      <c r="AC11" s="23">
        <v>438.4</v>
      </c>
      <c r="AD11" s="23">
        <v>438.4</v>
      </c>
      <c r="AE11" s="23">
        <v>5018.3</v>
      </c>
      <c r="AF11" s="23">
        <v>3768</v>
      </c>
      <c r="AG11" s="23">
        <v>3898</v>
      </c>
      <c r="AH11" s="23">
        <v>3898</v>
      </c>
      <c r="AI11" s="23">
        <v>5389.6</v>
      </c>
      <c r="AJ11" s="23">
        <v>5418</v>
      </c>
      <c r="AK11" s="23">
        <v>5418</v>
      </c>
      <c r="AL11" s="23">
        <v>1612.4</v>
      </c>
      <c r="AM11" s="23">
        <v>8588.1</v>
      </c>
      <c r="AN11" s="23">
        <v>0</v>
      </c>
      <c r="AO11" s="33">
        <v>14484.9</v>
      </c>
      <c r="AP11" s="33">
        <v>9316.2000000000007</v>
      </c>
      <c r="AQ11" s="23">
        <v>2363.1</v>
      </c>
      <c r="AR11" s="23">
        <v>2363.1</v>
      </c>
      <c r="AS11" s="23">
        <v>0</v>
      </c>
      <c r="AT11" s="23">
        <v>2405.9</v>
      </c>
      <c r="AU11" s="23">
        <v>2497.3000000000002</v>
      </c>
      <c r="AV11" s="23">
        <v>2604.6999999999998</v>
      </c>
      <c r="AW11" s="23">
        <v>842.3</v>
      </c>
      <c r="AX11" s="23">
        <v>0</v>
      </c>
      <c r="AY11" s="23">
        <v>98.2</v>
      </c>
      <c r="AZ11" s="23">
        <v>98.2</v>
      </c>
      <c r="BA11" s="33">
        <v>98.2</v>
      </c>
    </row>
    <row r="12" spans="1:53" s="17" customFormat="1" ht="37.5" x14ac:dyDescent="0.3">
      <c r="A12" s="13" t="s">
        <v>8</v>
      </c>
      <c r="B12" s="12">
        <f t="shared" ref="B12:B18" si="2">E12+H12+K12+N12+P12+O12+R12+U12+W12+Z12+AB12+AF12+AI12+AM12+AN12+AO12+AP12+AS12+AT12+AW12+AY12+AA12+AL12+AX12</f>
        <v>1516.1</v>
      </c>
      <c r="C12" s="12">
        <f t="shared" si="0"/>
        <v>0</v>
      </c>
      <c r="D12" s="12">
        <f t="shared" si="1"/>
        <v>0</v>
      </c>
      <c r="E12" s="18"/>
      <c r="F12" s="18"/>
      <c r="G12" s="23"/>
      <c r="H12" s="18"/>
      <c r="I12" s="18"/>
      <c r="J12" s="23"/>
      <c r="K12" s="18"/>
      <c r="L12" s="18"/>
      <c r="M12" s="23"/>
      <c r="N12" s="18"/>
      <c r="O12" s="33"/>
      <c r="P12" s="33"/>
      <c r="Q12" s="33"/>
      <c r="R12" s="33"/>
      <c r="S12" s="33"/>
      <c r="T12" s="33"/>
      <c r="U12" s="36"/>
      <c r="V12" s="35"/>
      <c r="W12" s="36"/>
      <c r="X12" s="36"/>
      <c r="Y12" s="36"/>
      <c r="Z12" s="18"/>
      <c r="AA12" s="18"/>
      <c r="AB12" s="23"/>
      <c r="AC12" s="23"/>
      <c r="AD12" s="18"/>
      <c r="AE12" s="23"/>
      <c r="AF12" s="23"/>
      <c r="AG12" s="23"/>
      <c r="AH12" s="27"/>
      <c r="AI12" s="24"/>
      <c r="AJ12" s="24"/>
      <c r="AK12" s="24"/>
      <c r="AL12" s="24"/>
      <c r="AM12" s="24"/>
      <c r="AN12" s="19"/>
      <c r="AO12" s="19"/>
      <c r="AP12" s="24"/>
      <c r="AQ12" s="24"/>
      <c r="AR12" s="24"/>
      <c r="AS12" s="24"/>
      <c r="AT12" s="19"/>
      <c r="AU12" s="24"/>
      <c r="AV12" s="24"/>
      <c r="AW12" s="19"/>
      <c r="AX12" s="57">
        <v>1516.1</v>
      </c>
      <c r="AY12" s="19"/>
      <c r="AZ12" s="19"/>
      <c r="BA12" s="19"/>
    </row>
    <row r="13" spans="1:53" s="20" customFormat="1" ht="37.5" x14ac:dyDescent="0.3">
      <c r="A13" s="13" t="s">
        <v>9</v>
      </c>
      <c r="B13" s="12">
        <f t="shared" si="2"/>
        <v>1894</v>
      </c>
      <c r="C13" s="12">
        <f t="shared" si="0"/>
        <v>0</v>
      </c>
      <c r="D13" s="12">
        <f t="shared" si="1"/>
        <v>0</v>
      </c>
      <c r="E13" s="18"/>
      <c r="F13" s="18"/>
      <c r="G13" s="23"/>
      <c r="H13" s="18"/>
      <c r="I13" s="18"/>
      <c r="J13" s="23"/>
      <c r="K13" s="18"/>
      <c r="L13" s="18"/>
      <c r="M13" s="23"/>
      <c r="N13" s="18"/>
      <c r="O13" s="34"/>
      <c r="P13" s="34"/>
      <c r="Q13" s="34"/>
      <c r="R13" s="34"/>
      <c r="S13" s="34"/>
      <c r="T13" s="34"/>
      <c r="U13" s="36"/>
      <c r="V13" s="35"/>
      <c r="W13" s="18"/>
      <c r="X13" s="18"/>
      <c r="Y13" s="18"/>
      <c r="Z13" s="18"/>
      <c r="AA13" s="18"/>
      <c r="AB13" s="23"/>
      <c r="AC13" s="23"/>
      <c r="AD13" s="18"/>
      <c r="AE13" s="23"/>
      <c r="AF13" s="23"/>
      <c r="AG13" s="23"/>
      <c r="AH13" s="27"/>
      <c r="AI13" s="24"/>
      <c r="AJ13" s="24"/>
      <c r="AK13" s="24"/>
      <c r="AL13" s="24"/>
      <c r="AM13" s="24"/>
      <c r="AN13" s="19"/>
      <c r="AO13" s="19"/>
      <c r="AP13" s="24"/>
      <c r="AQ13" s="24"/>
      <c r="AR13" s="24"/>
      <c r="AS13" s="24"/>
      <c r="AT13" s="19"/>
      <c r="AU13" s="24"/>
      <c r="AV13" s="24"/>
      <c r="AW13" s="19"/>
      <c r="AX13" s="57">
        <v>1894</v>
      </c>
      <c r="AY13" s="19"/>
      <c r="AZ13" s="19"/>
      <c r="BA13" s="19"/>
    </row>
    <row r="14" spans="1:53" s="20" customFormat="1" ht="37.5" x14ac:dyDescent="0.3">
      <c r="A14" s="13" t="s">
        <v>10</v>
      </c>
      <c r="B14" s="12">
        <f t="shared" si="2"/>
        <v>1894</v>
      </c>
      <c r="C14" s="12">
        <f t="shared" si="0"/>
        <v>0</v>
      </c>
      <c r="D14" s="12">
        <f t="shared" si="1"/>
        <v>0</v>
      </c>
      <c r="E14" s="18"/>
      <c r="F14" s="18"/>
      <c r="G14" s="23"/>
      <c r="H14" s="18"/>
      <c r="I14" s="18"/>
      <c r="J14" s="23"/>
      <c r="K14" s="18"/>
      <c r="L14" s="18"/>
      <c r="M14" s="23"/>
      <c r="N14" s="18"/>
      <c r="O14" s="34"/>
      <c r="P14" s="34"/>
      <c r="Q14" s="34"/>
      <c r="R14" s="34"/>
      <c r="S14" s="34"/>
      <c r="T14" s="34"/>
      <c r="U14" s="36"/>
      <c r="V14" s="35"/>
      <c r="W14" s="18"/>
      <c r="X14" s="18"/>
      <c r="Y14" s="18"/>
      <c r="Z14" s="18"/>
      <c r="AA14" s="18"/>
      <c r="AB14" s="23"/>
      <c r="AC14" s="23"/>
      <c r="AD14" s="18"/>
      <c r="AE14" s="23"/>
      <c r="AF14" s="23"/>
      <c r="AG14" s="23"/>
      <c r="AH14" s="27"/>
      <c r="AI14" s="24"/>
      <c r="AJ14" s="24"/>
      <c r="AK14" s="24"/>
      <c r="AL14" s="24"/>
      <c r="AM14" s="24"/>
      <c r="AN14" s="19"/>
      <c r="AO14" s="19"/>
      <c r="AP14" s="24"/>
      <c r="AQ14" s="24"/>
      <c r="AR14" s="24"/>
      <c r="AS14" s="24"/>
      <c r="AT14" s="19"/>
      <c r="AU14" s="24"/>
      <c r="AV14" s="24"/>
      <c r="AW14" s="19"/>
      <c r="AX14" s="57">
        <v>1894</v>
      </c>
      <c r="AY14" s="19"/>
      <c r="AZ14" s="19"/>
      <c r="BA14" s="19"/>
    </row>
    <row r="15" spans="1:53" s="42" customFormat="1" ht="37.5" x14ac:dyDescent="0.3">
      <c r="A15" s="38" t="s">
        <v>11</v>
      </c>
      <c r="B15" s="12">
        <f t="shared" si="2"/>
        <v>8817.2000000000007</v>
      </c>
      <c r="C15" s="28">
        <f t="shared" si="0"/>
        <v>0</v>
      </c>
      <c r="D15" s="28">
        <f t="shared" si="1"/>
        <v>0</v>
      </c>
      <c r="E15" s="34"/>
      <c r="F15" s="34"/>
      <c r="G15" s="33"/>
      <c r="H15" s="34"/>
      <c r="I15" s="34"/>
      <c r="J15" s="33"/>
      <c r="K15" s="34"/>
      <c r="L15" s="34"/>
      <c r="M15" s="33"/>
      <c r="N15" s="34"/>
      <c r="O15" s="34"/>
      <c r="P15" s="34"/>
      <c r="Q15" s="34"/>
      <c r="R15" s="33">
        <v>8817.2000000000007</v>
      </c>
      <c r="S15" s="34"/>
      <c r="T15" s="34"/>
      <c r="U15" s="36"/>
      <c r="V15" s="35"/>
      <c r="W15" s="34"/>
      <c r="X15" s="34"/>
      <c r="Y15" s="34"/>
      <c r="Z15" s="34"/>
      <c r="AA15" s="34"/>
      <c r="AB15" s="33"/>
      <c r="AC15" s="33"/>
      <c r="AD15" s="34"/>
      <c r="AE15" s="33"/>
      <c r="AF15" s="33"/>
      <c r="AG15" s="33"/>
      <c r="AH15" s="39"/>
      <c r="AI15" s="40"/>
      <c r="AJ15" s="40"/>
      <c r="AK15" s="40"/>
      <c r="AL15" s="40"/>
      <c r="AM15" s="40"/>
      <c r="AN15" s="41"/>
      <c r="AO15" s="41"/>
      <c r="AP15" s="40"/>
      <c r="AQ15" s="40"/>
      <c r="AR15" s="40"/>
      <c r="AS15" s="40"/>
      <c r="AT15" s="41"/>
      <c r="AU15" s="40"/>
      <c r="AV15" s="40"/>
      <c r="AW15" s="41"/>
      <c r="AX15" s="58">
        <v>0</v>
      </c>
      <c r="AY15" s="41"/>
      <c r="AZ15" s="41"/>
      <c r="BA15" s="41"/>
    </row>
    <row r="16" spans="1:53" s="20" customFormat="1" ht="37.5" x14ac:dyDescent="0.3">
      <c r="A16" s="13" t="s">
        <v>12</v>
      </c>
      <c r="B16" s="12">
        <f t="shared" si="2"/>
        <v>1516.1</v>
      </c>
      <c r="C16" s="12">
        <f t="shared" si="0"/>
        <v>0</v>
      </c>
      <c r="D16" s="12">
        <f t="shared" si="1"/>
        <v>0</v>
      </c>
      <c r="E16" s="18"/>
      <c r="F16" s="18"/>
      <c r="G16" s="23"/>
      <c r="H16" s="18"/>
      <c r="I16" s="18"/>
      <c r="J16" s="23"/>
      <c r="K16" s="18"/>
      <c r="L16" s="18"/>
      <c r="M16" s="23"/>
      <c r="N16" s="18"/>
      <c r="O16" s="34"/>
      <c r="P16" s="34"/>
      <c r="Q16" s="34"/>
      <c r="R16" s="34"/>
      <c r="S16" s="34"/>
      <c r="T16" s="34"/>
      <c r="U16" s="36"/>
      <c r="V16" s="35"/>
      <c r="W16" s="18"/>
      <c r="X16" s="18"/>
      <c r="Y16" s="18"/>
      <c r="Z16" s="18"/>
      <c r="AA16" s="18"/>
      <c r="AB16" s="23"/>
      <c r="AC16" s="23"/>
      <c r="AD16" s="18"/>
      <c r="AE16" s="23"/>
      <c r="AF16" s="23"/>
      <c r="AG16" s="23"/>
      <c r="AH16" s="27"/>
      <c r="AI16" s="24"/>
      <c r="AJ16" s="24"/>
      <c r="AK16" s="24"/>
      <c r="AL16" s="24"/>
      <c r="AM16" s="24"/>
      <c r="AN16" s="19"/>
      <c r="AO16" s="19"/>
      <c r="AP16" s="24"/>
      <c r="AQ16" s="24"/>
      <c r="AR16" s="24"/>
      <c r="AS16" s="24"/>
      <c r="AT16" s="19"/>
      <c r="AU16" s="24"/>
      <c r="AV16" s="24"/>
      <c r="AW16" s="19"/>
      <c r="AX16" s="57">
        <v>1516.1</v>
      </c>
      <c r="AY16" s="19"/>
      <c r="AZ16" s="19"/>
      <c r="BA16" s="19"/>
    </row>
    <row r="17" spans="1:59" s="42" customFormat="1" ht="37.5" x14ac:dyDescent="0.3">
      <c r="A17" s="38" t="s">
        <v>13</v>
      </c>
      <c r="B17" s="12">
        <f t="shared" si="2"/>
        <v>4401.1000000000004</v>
      </c>
      <c r="C17" s="28">
        <f t="shared" si="0"/>
        <v>0</v>
      </c>
      <c r="D17" s="28">
        <f t="shared" si="1"/>
        <v>0</v>
      </c>
      <c r="E17" s="34"/>
      <c r="F17" s="34"/>
      <c r="G17" s="33"/>
      <c r="H17" s="34"/>
      <c r="I17" s="34"/>
      <c r="J17" s="33"/>
      <c r="K17" s="34"/>
      <c r="L17" s="34"/>
      <c r="M17" s="33"/>
      <c r="N17" s="34"/>
      <c r="O17" s="33">
        <v>2507.1</v>
      </c>
      <c r="P17" s="34"/>
      <c r="Q17" s="34"/>
      <c r="R17" s="34"/>
      <c r="S17" s="34"/>
      <c r="T17" s="34"/>
      <c r="U17" s="36"/>
      <c r="V17" s="35"/>
      <c r="W17" s="34"/>
      <c r="X17" s="34"/>
      <c r="Y17" s="34"/>
      <c r="Z17" s="34"/>
      <c r="AA17" s="34"/>
      <c r="AB17" s="33"/>
      <c r="AC17" s="33"/>
      <c r="AD17" s="34"/>
      <c r="AE17" s="33"/>
      <c r="AF17" s="33"/>
      <c r="AG17" s="33"/>
      <c r="AH17" s="39"/>
      <c r="AI17" s="40"/>
      <c r="AJ17" s="40"/>
      <c r="AK17" s="40"/>
      <c r="AL17" s="40"/>
      <c r="AM17" s="40"/>
      <c r="AN17" s="41"/>
      <c r="AO17" s="41"/>
      <c r="AP17" s="40"/>
      <c r="AQ17" s="40"/>
      <c r="AR17" s="40"/>
      <c r="AS17" s="40"/>
      <c r="AT17" s="41"/>
      <c r="AU17" s="40"/>
      <c r="AV17" s="40"/>
      <c r="AW17" s="41"/>
      <c r="AX17" s="58">
        <v>1894</v>
      </c>
      <c r="AY17" s="41"/>
      <c r="AZ17" s="41"/>
      <c r="BA17" s="41"/>
    </row>
    <row r="18" spans="1:59" s="20" customFormat="1" ht="36.75" customHeight="1" x14ac:dyDescent="0.3">
      <c r="A18" s="13" t="s">
        <v>14</v>
      </c>
      <c r="B18" s="12">
        <f t="shared" si="2"/>
        <v>88509.5</v>
      </c>
      <c r="C18" s="12">
        <f t="shared" si="0"/>
        <v>10242.4</v>
      </c>
      <c r="D18" s="12">
        <f t="shared" si="1"/>
        <v>10242.4</v>
      </c>
      <c r="E18" s="18"/>
      <c r="F18" s="18"/>
      <c r="G18" s="23"/>
      <c r="H18" s="18"/>
      <c r="I18" s="18"/>
      <c r="J18" s="23"/>
      <c r="K18" s="18"/>
      <c r="L18" s="23"/>
      <c r="M18" s="23"/>
      <c r="N18" s="18"/>
      <c r="O18" s="34"/>
      <c r="P18" s="34"/>
      <c r="Q18" s="34"/>
      <c r="R18" s="34"/>
      <c r="S18" s="34"/>
      <c r="T18" s="34"/>
      <c r="U18" s="36"/>
      <c r="V18" s="35"/>
      <c r="W18" s="18"/>
      <c r="X18" s="18"/>
      <c r="Y18" s="18"/>
      <c r="Z18" s="18"/>
      <c r="AA18" s="18"/>
      <c r="AB18" s="23"/>
      <c r="AC18" s="23"/>
      <c r="AD18" s="18"/>
      <c r="AE18" s="23"/>
      <c r="AF18" s="23">
        <v>781.5</v>
      </c>
      <c r="AG18" s="23">
        <v>781.5</v>
      </c>
      <c r="AH18" s="27">
        <v>781.5</v>
      </c>
      <c r="AI18" s="25">
        <v>9411.2000000000007</v>
      </c>
      <c r="AJ18" s="25">
        <v>9460.9</v>
      </c>
      <c r="AK18" s="25">
        <v>9460.9</v>
      </c>
      <c r="AL18" s="25"/>
      <c r="AM18" s="24"/>
      <c r="AN18" s="26">
        <v>52528</v>
      </c>
      <c r="AO18" s="26"/>
      <c r="AP18" s="25"/>
      <c r="AQ18" s="25"/>
      <c r="AR18" s="25"/>
      <c r="AS18" s="25">
        <v>24272.799999999999</v>
      </c>
      <c r="AT18" s="19"/>
      <c r="AU18" s="24"/>
      <c r="AV18" s="24"/>
      <c r="AW18" s="19"/>
      <c r="AX18" s="57">
        <v>1516</v>
      </c>
      <c r="AY18" s="19"/>
      <c r="AZ18" s="19"/>
      <c r="BA18" s="19"/>
    </row>
    <row r="19" spans="1:59" s="17" customFormat="1" ht="18.75" x14ac:dyDescent="0.3">
      <c r="A19" s="11" t="s">
        <v>15</v>
      </c>
      <c r="B19" s="12">
        <f>B12+B13+B14+B15+B16+B17+B18</f>
        <v>108548</v>
      </c>
      <c r="C19" s="12">
        <f>C12+C13+C14+C15+C16+C17+C18</f>
        <v>10242.4</v>
      </c>
      <c r="D19" s="12">
        <f>D12+D13+D14+D15+D16+D17+D18</f>
        <v>10242.4</v>
      </c>
      <c r="E19" s="12">
        <f t="shared" ref="E19:BA19" si="3">SUM(E12:E18)</f>
        <v>0</v>
      </c>
      <c r="F19" s="12">
        <f t="shared" si="3"/>
        <v>0</v>
      </c>
      <c r="G19" s="12">
        <f t="shared" si="3"/>
        <v>0</v>
      </c>
      <c r="H19" s="12">
        <f t="shared" si="3"/>
        <v>0</v>
      </c>
      <c r="I19" s="12">
        <f t="shared" si="3"/>
        <v>0</v>
      </c>
      <c r="J19" s="12">
        <f t="shared" si="3"/>
        <v>0</v>
      </c>
      <c r="K19" s="12">
        <f t="shared" si="3"/>
        <v>0</v>
      </c>
      <c r="L19" s="12">
        <f t="shared" si="3"/>
        <v>0</v>
      </c>
      <c r="M19" s="12">
        <f t="shared" si="3"/>
        <v>0</v>
      </c>
      <c r="N19" s="12">
        <f t="shared" si="3"/>
        <v>0</v>
      </c>
      <c r="O19" s="28">
        <v>2507.1999999999998</v>
      </c>
      <c r="P19" s="28">
        <v>0</v>
      </c>
      <c r="Q19" s="28">
        <v>0</v>
      </c>
      <c r="R19" s="28">
        <f>R15</f>
        <v>8817.2000000000007</v>
      </c>
      <c r="S19" s="28">
        <v>0</v>
      </c>
      <c r="T19" s="28">
        <v>0</v>
      </c>
      <c r="U19" s="36">
        <f>SUM(U12:U18)</f>
        <v>0</v>
      </c>
      <c r="V19" s="35">
        <f>SUM(V12:V18)</f>
        <v>0</v>
      </c>
      <c r="W19" s="12">
        <f t="shared" si="3"/>
        <v>0</v>
      </c>
      <c r="X19" s="12">
        <f t="shared" si="3"/>
        <v>0</v>
      </c>
      <c r="Y19" s="12">
        <f t="shared" si="3"/>
        <v>0</v>
      </c>
      <c r="Z19" s="12">
        <f t="shared" si="3"/>
        <v>0</v>
      </c>
      <c r="AA19" s="12">
        <v>0</v>
      </c>
      <c r="AB19" s="12">
        <f t="shared" si="3"/>
        <v>0</v>
      </c>
      <c r="AC19" s="12">
        <f t="shared" si="3"/>
        <v>0</v>
      </c>
      <c r="AD19" s="12">
        <f t="shared" si="3"/>
        <v>0</v>
      </c>
      <c r="AE19" s="12">
        <f>SUM(AE12:AE18)</f>
        <v>0</v>
      </c>
      <c r="AF19" s="12">
        <f t="shared" si="3"/>
        <v>781.5</v>
      </c>
      <c r="AG19" s="12">
        <f t="shared" si="3"/>
        <v>781.5</v>
      </c>
      <c r="AH19" s="12">
        <f t="shared" si="3"/>
        <v>781.5</v>
      </c>
      <c r="AI19" s="12">
        <f>SUM(AI12:AI18)</f>
        <v>9411.2000000000007</v>
      </c>
      <c r="AJ19" s="12">
        <f>SUM(AJ12:AJ18)</f>
        <v>9460.9</v>
      </c>
      <c r="AK19" s="12">
        <f>SUM(AK12:AK18)</f>
        <v>9460.9</v>
      </c>
      <c r="AL19" s="12">
        <v>0</v>
      </c>
      <c r="AM19" s="12">
        <f>SUM(AM12:AM18)</f>
        <v>0</v>
      </c>
      <c r="AN19" s="12">
        <f>SUM(AN12:AN18)</f>
        <v>52528</v>
      </c>
      <c r="AO19" s="12">
        <v>0</v>
      </c>
      <c r="AP19" s="12">
        <f>SUM(AP12:AP18)</f>
        <v>0</v>
      </c>
      <c r="AQ19" s="12">
        <f>SUM(AQ12:AQ18)</f>
        <v>0</v>
      </c>
      <c r="AR19" s="12">
        <f>SUM(AR12:AR18)</f>
        <v>0</v>
      </c>
      <c r="AS19" s="12">
        <v>24272.799999999999</v>
      </c>
      <c r="AT19" s="12">
        <f t="shared" si="3"/>
        <v>0</v>
      </c>
      <c r="AU19" s="12">
        <f t="shared" si="3"/>
        <v>0</v>
      </c>
      <c r="AV19" s="12">
        <f t="shared" si="3"/>
        <v>0</v>
      </c>
      <c r="AW19" s="12">
        <f t="shared" si="3"/>
        <v>0</v>
      </c>
      <c r="AX19" s="12">
        <f>SUM(AX12:AX18)</f>
        <v>10230.200000000001</v>
      </c>
      <c r="AY19" s="12">
        <f t="shared" si="3"/>
        <v>0</v>
      </c>
      <c r="AZ19" s="12">
        <f t="shared" si="3"/>
        <v>0</v>
      </c>
      <c r="BA19" s="12">
        <f t="shared" si="3"/>
        <v>0</v>
      </c>
    </row>
    <row r="20" spans="1:59" s="17" customFormat="1" ht="56.25" x14ac:dyDescent="0.3">
      <c r="A20" s="11" t="s">
        <v>16</v>
      </c>
      <c r="B20" s="12">
        <f>B11+B19</f>
        <v>188671</v>
      </c>
      <c r="C20" s="12">
        <f>C11+C19</f>
        <v>46781.100000000006</v>
      </c>
      <c r="D20" s="12">
        <f>D11+D19</f>
        <v>50867.599999999991</v>
      </c>
      <c r="E20" s="12">
        <f t="shared" ref="E20:BA20" si="4">E11+E19</f>
        <v>35.200000000000003</v>
      </c>
      <c r="F20" s="12">
        <f t="shared" si="4"/>
        <v>35.200000000000003</v>
      </c>
      <c r="G20" s="12">
        <f t="shared" si="4"/>
        <v>35.200000000000003</v>
      </c>
      <c r="H20" s="12">
        <f t="shared" si="4"/>
        <v>92.1</v>
      </c>
      <c r="I20" s="12">
        <f t="shared" si="4"/>
        <v>92.1</v>
      </c>
      <c r="J20" s="12">
        <f t="shared" si="4"/>
        <v>92.1</v>
      </c>
      <c r="K20" s="12">
        <f t="shared" si="4"/>
        <v>1136.4000000000001</v>
      </c>
      <c r="L20" s="12">
        <f t="shared" si="4"/>
        <v>1142.4000000000001</v>
      </c>
      <c r="M20" s="12">
        <f t="shared" si="4"/>
        <v>1142.4000000000001</v>
      </c>
      <c r="N20" s="12">
        <f t="shared" si="4"/>
        <v>5196</v>
      </c>
      <c r="O20" s="28">
        <v>2507.1</v>
      </c>
      <c r="P20" s="28">
        <f>P11</f>
        <v>8839</v>
      </c>
      <c r="Q20" s="28">
        <f>Q11</f>
        <v>10000</v>
      </c>
      <c r="R20" s="28">
        <f>R11+R19</f>
        <v>18817.2</v>
      </c>
      <c r="S20" s="28">
        <f>S11</f>
        <v>10000</v>
      </c>
      <c r="T20" s="28">
        <f>T11</f>
        <v>19316.8</v>
      </c>
      <c r="U20" s="43">
        <f>U11+U19</f>
        <v>2426.6</v>
      </c>
      <c r="V20" s="44">
        <f>V11+V19</f>
        <v>356</v>
      </c>
      <c r="W20" s="12">
        <f t="shared" si="4"/>
        <v>198.4</v>
      </c>
      <c r="X20" s="12">
        <f t="shared" si="4"/>
        <v>200</v>
      </c>
      <c r="Y20" s="12">
        <f t="shared" si="4"/>
        <v>200</v>
      </c>
      <c r="Z20" s="12">
        <f t="shared" si="4"/>
        <v>11.6</v>
      </c>
      <c r="AA20" s="12">
        <v>5246</v>
      </c>
      <c r="AB20" s="12">
        <f t="shared" si="4"/>
        <v>436.1</v>
      </c>
      <c r="AC20" s="12">
        <f t="shared" si="4"/>
        <v>438.4</v>
      </c>
      <c r="AD20" s="12">
        <f t="shared" si="4"/>
        <v>438.4</v>
      </c>
      <c r="AE20" s="12">
        <f>AE11+AE19</f>
        <v>5018.3</v>
      </c>
      <c r="AF20" s="12">
        <f t="shared" si="4"/>
        <v>4549.5</v>
      </c>
      <c r="AG20" s="12">
        <f t="shared" si="4"/>
        <v>4679.5</v>
      </c>
      <c r="AH20" s="12">
        <f t="shared" si="4"/>
        <v>4679.5</v>
      </c>
      <c r="AI20" s="12">
        <f t="shared" si="4"/>
        <v>14800.800000000001</v>
      </c>
      <c r="AJ20" s="12">
        <f>AJ11+AJ19</f>
        <v>14878.9</v>
      </c>
      <c r="AK20" s="12">
        <f>AK11+AK19</f>
        <v>14878.9</v>
      </c>
      <c r="AL20" s="12">
        <v>1612.4</v>
      </c>
      <c r="AM20" s="12">
        <f t="shared" si="4"/>
        <v>8588.1</v>
      </c>
      <c r="AN20" s="12">
        <f t="shared" si="4"/>
        <v>52528</v>
      </c>
      <c r="AO20" s="12">
        <f t="shared" si="4"/>
        <v>14484.9</v>
      </c>
      <c r="AP20" s="12">
        <f>AP11+AP19</f>
        <v>9316.2000000000007</v>
      </c>
      <c r="AQ20" s="12">
        <f>AQ11+AQ19</f>
        <v>2363.1</v>
      </c>
      <c r="AR20" s="12">
        <f>AR11+AR19</f>
        <v>2363.1</v>
      </c>
      <c r="AS20" s="12">
        <f>AS11+AS19</f>
        <v>24272.799999999999</v>
      </c>
      <c r="AT20" s="12">
        <f t="shared" si="4"/>
        <v>2405.9</v>
      </c>
      <c r="AU20" s="12">
        <f t="shared" si="4"/>
        <v>2497.3000000000002</v>
      </c>
      <c r="AV20" s="12">
        <f t="shared" si="4"/>
        <v>2604.6999999999998</v>
      </c>
      <c r="AW20" s="12">
        <f t="shared" si="4"/>
        <v>842.3</v>
      </c>
      <c r="AX20" s="12">
        <f t="shared" si="4"/>
        <v>10230.200000000001</v>
      </c>
      <c r="AY20" s="12">
        <f t="shared" si="4"/>
        <v>98.2</v>
      </c>
      <c r="AZ20" s="12">
        <f t="shared" si="4"/>
        <v>98.2</v>
      </c>
      <c r="BA20" s="12">
        <f t="shared" si="4"/>
        <v>98.2</v>
      </c>
    </row>
    <row r="21" spans="1:59" s="63" customFormat="1" ht="27" x14ac:dyDescent="0.35">
      <c r="A21" s="59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  <c r="P21" s="61"/>
      <c r="Q21" s="61"/>
      <c r="R21" s="61"/>
      <c r="S21" s="61"/>
      <c r="T21" s="61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2"/>
      <c r="AO21" s="62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</row>
    <row r="22" spans="1:59" s="63" customFormat="1" ht="27" x14ac:dyDescent="0.35">
      <c r="A22" s="59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1"/>
      <c r="P22" s="61"/>
      <c r="Q22" s="61"/>
      <c r="R22" s="61"/>
      <c r="S22" s="61"/>
      <c r="T22" s="61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2"/>
      <c r="AO22" s="62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</row>
    <row r="23" spans="1:59" s="69" customFormat="1" ht="27.75" x14ac:dyDescent="0.4">
      <c r="A23" s="64"/>
      <c r="B23" s="65"/>
      <c r="C23" s="65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7"/>
      <c r="P23" s="67"/>
      <c r="Q23" s="67"/>
      <c r="R23" s="67"/>
      <c r="S23" s="67"/>
      <c r="T23" s="67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8"/>
      <c r="AO23" s="68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</row>
    <row r="24" spans="1:59" s="69" customFormat="1" ht="27.75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65"/>
      <c r="M24" s="65"/>
      <c r="N24" s="65"/>
      <c r="O24" s="70"/>
      <c r="P24" s="70"/>
      <c r="Q24" s="70"/>
      <c r="R24" s="70"/>
      <c r="S24" s="70"/>
      <c r="T24" s="70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71" t="s">
        <v>21</v>
      </c>
      <c r="AJ24" s="71"/>
      <c r="AK24" s="71"/>
      <c r="AL24" s="71"/>
      <c r="AN24" s="72"/>
      <c r="AO24" s="72"/>
      <c r="AP24" s="83" t="s">
        <v>22</v>
      </c>
      <c r="AQ24" s="83"/>
      <c r="AR24" s="83"/>
      <c r="AS24" s="83"/>
      <c r="AT24" s="83"/>
      <c r="AU24" s="83"/>
      <c r="AX24" s="75"/>
      <c r="AY24" s="64"/>
      <c r="AZ24" s="64"/>
      <c r="BA24" s="64"/>
      <c r="BB24" s="64"/>
      <c r="BC24" s="64"/>
      <c r="BD24" s="64"/>
      <c r="BE24" s="64"/>
    </row>
    <row r="25" spans="1:59" s="69" customFormat="1" ht="27.75" customHeight="1" x14ac:dyDescent="0.4">
      <c r="A25" s="64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70"/>
      <c r="P25" s="70"/>
      <c r="Q25" s="70"/>
      <c r="R25" s="70"/>
      <c r="S25" s="70"/>
      <c r="T25" s="70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73"/>
      <c r="AO25" s="73"/>
      <c r="AP25" s="83" t="s">
        <v>46</v>
      </c>
      <c r="AQ25" s="83"/>
      <c r="AR25" s="83"/>
      <c r="AS25" s="83"/>
      <c r="AT25" s="83"/>
      <c r="AU25" s="75"/>
      <c r="AV25" s="75"/>
      <c r="AW25" s="84" t="s">
        <v>47</v>
      </c>
      <c r="AX25" s="84"/>
      <c r="AZ25" s="75"/>
      <c r="BA25" s="75"/>
      <c r="BD25" s="64"/>
      <c r="BE25" s="64"/>
      <c r="BF25" s="64"/>
      <c r="BG25" s="64"/>
    </row>
  </sheetData>
  <mergeCells count="29">
    <mergeCell ref="A8:A10"/>
    <mergeCell ref="B8:D8"/>
    <mergeCell ref="B9:B10"/>
    <mergeCell ref="D9:D10"/>
    <mergeCell ref="AF9:AH9"/>
    <mergeCell ref="E9:G9"/>
    <mergeCell ref="AB9:AD9"/>
    <mergeCell ref="C9:C10"/>
    <mergeCell ref="E8:BA8"/>
    <mergeCell ref="AT9:AV9"/>
    <mergeCell ref="AW25:AX25"/>
    <mergeCell ref="M7:N7"/>
    <mergeCell ref="K9:M9"/>
    <mergeCell ref="U9:V9"/>
    <mergeCell ref="AY9:BA9"/>
    <mergeCell ref="P9:Q9"/>
    <mergeCell ref="W9:Y9"/>
    <mergeCell ref="R9:T9"/>
    <mergeCell ref="AI9:AK9"/>
    <mergeCell ref="A24:K24"/>
    <mergeCell ref="B5:M5"/>
    <mergeCell ref="J1:N1"/>
    <mergeCell ref="J2:N2"/>
    <mergeCell ref="J3:N3"/>
    <mergeCell ref="AP24:AU24"/>
    <mergeCell ref="AP25:AT25"/>
    <mergeCell ref="AP2:AV2"/>
    <mergeCell ref="AP9:AR9"/>
    <mergeCell ref="H9:J9"/>
  </mergeCells>
  <phoneticPr fontId="0" type="noConversion"/>
  <printOptions horizontalCentered="1"/>
  <pageMargins left="0.78740157480314965" right="0.78740157480314965" top="0.98425196850393704" bottom="0.19685039370078741" header="0" footer="0"/>
  <pageSetup paperSize="9" scale="51" fitToWidth="0" orientation="landscape" r:id="rId1"/>
  <headerFooter alignWithMargins="0"/>
  <colBreaks count="5" manualBreakCount="5">
    <brk id="14" max="25" man="1"/>
    <brk id="22" max="25" man="1"/>
    <brk id="31" max="25" man="1"/>
    <brk id="41" max="25" man="1"/>
    <brk id="53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User 09</cp:lastModifiedBy>
  <cp:lastPrinted>2019-04-25T08:26:16Z</cp:lastPrinted>
  <dcterms:created xsi:type="dcterms:W3CDTF">2008-01-14T08:50:57Z</dcterms:created>
  <dcterms:modified xsi:type="dcterms:W3CDTF">2019-04-25T08:27:10Z</dcterms:modified>
</cp:coreProperties>
</file>