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4.01.2019\ЗАСЕДАНИЯ СОБРАНИЯ 2019\ОЧЕРЕДНОЕ ЗАСЕДАНИЕ 26.02.2019\РЕШЕНИЯ\26-02-2019_решение_185\"/>
    </mc:Choice>
  </mc:AlternateContent>
  <bookViews>
    <workbookView xWindow="0" yWindow="120" windowWidth="15195" windowHeight="8700"/>
  </bookViews>
  <sheets>
    <sheet name="Лист1" sheetId="1" r:id="rId1"/>
  </sheets>
  <definedNames>
    <definedName name="_xlnm.Print_Titles" localSheetId="0">Лист1!$A:$A</definedName>
    <definedName name="_xlnm.Print_Area" localSheetId="0">Лист1!$A$1:$BD$24</definedName>
  </definedNames>
  <calcPr calcId="152511" fullCalcOnLoad="1"/>
</workbook>
</file>

<file path=xl/calcChain.xml><?xml version="1.0" encoding="utf-8"?>
<calcChain xmlns="http://schemas.openxmlformats.org/spreadsheetml/2006/main">
  <c r="B10" i="1" l="1"/>
  <c r="B17" i="1"/>
  <c r="R18" i="1"/>
  <c r="R19" i="1"/>
  <c r="D11" i="1"/>
  <c r="D12" i="1"/>
  <c r="D13" i="1"/>
  <c r="D14" i="1"/>
  <c r="D15" i="1"/>
  <c r="D16" i="1"/>
  <c r="D17" i="1"/>
  <c r="C11" i="1"/>
  <c r="C12" i="1"/>
  <c r="C13" i="1"/>
  <c r="C14" i="1"/>
  <c r="C15" i="1"/>
  <c r="C16" i="1"/>
  <c r="C17" i="1"/>
  <c r="B11" i="1"/>
  <c r="B12" i="1"/>
  <c r="B13" i="1"/>
  <c r="B14" i="1"/>
  <c r="B15" i="1"/>
  <c r="B16" i="1"/>
  <c r="D10" i="1"/>
  <c r="C10" i="1"/>
  <c r="AO19" i="1"/>
  <c r="V18" i="1"/>
  <c r="V19" i="1"/>
  <c r="AZ18" i="1"/>
  <c r="AZ19" i="1"/>
  <c r="AY18" i="1"/>
  <c r="AY19" i="1"/>
  <c r="Z18" i="1"/>
  <c r="Z19" i="1"/>
  <c r="T19" i="1"/>
  <c r="Q19" i="1"/>
  <c r="X18" i="1"/>
  <c r="X19" i="1"/>
  <c r="Y18" i="1"/>
  <c r="Y19" i="1"/>
  <c r="S19" i="1"/>
  <c r="AX18" i="1"/>
  <c r="AX19" i="1"/>
  <c r="AW18" i="1"/>
  <c r="AW19" i="1"/>
  <c r="AS19" i="1"/>
  <c r="AP18" i="1"/>
  <c r="AP19" i="1"/>
  <c r="P19" i="1"/>
  <c r="AH18" i="1"/>
  <c r="AH19" i="1"/>
  <c r="AF18" i="1"/>
  <c r="AF19" i="1"/>
  <c r="AN18" i="1"/>
  <c r="AN19" i="1"/>
  <c r="AR18" i="1"/>
  <c r="AR19" i="1"/>
  <c r="AQ18" i="1"/>
  <c r="AQ19" i="1"/>
  <c r="AJ18" i="1"/>
  <c r="AJ19" i="1"/>
  <c r="AK18" i="1"/>
  <c r="AK19" i="1"/>
  <c r="AE18" i="1"/>
  <c r="AE19" i="1"/>
  <c r="U18" i="1"/>
  <c r="U19" i="1"/>
  <c r="AM18" i="1"/>
  <c r="AM19" i="1"/>
  <c r="AI18" i="1"/>
  <c r="AI19" i="1"/>
  <c r="E18" i="1"/>
  <c r="E19" i="1"/>
  <c r="F18" i="1"/>
  <c r="F19" i="1"/>
  <c r="G18" i="1"/>
  <c r="G19" i="1"/>
  <c r="J18" i="1"/>
  <c r="J19" i="1"/>
  <c r="M18" i="1"/>
  <c r="M19" i="1"/>
  <c r="AD18" i="1"/>
  <c r="AD19" i="1"/>
  <c r="AV18" i="1"/>
  <c r="AV19" i="1"/>
  <c r="H18" i="1"/>
  <c r="H19" i="1"/>
  <c r="I18" i="1"/>
  <c r="I19" i="1"/>
  <c r="K18" i="1"/>
  <c r="K19" i="1"/>
  <c r="L18" i="1"/>
  <c r="L19" i="1"/>
  <c r="N18" i="1"/>
  <c r="N19" i="1"/>
  <c r="W18" i="1"/>
  <c r="W19" i="1"/>
  <c r="AB18" i="1"/>
  <c r="AB19" i="1"/>
  <c r="AC18" i="1"/>
  <c r="AC19" i="1"/>
  <c r="AG18" i="1"/>
  <c r="AG19" i="1"/>
  <c r="AT18" i="1"/>
  <c r="AT19" i="1"/>
  <c r="AU18" i="1"/>
  <c r="AU19" i="1"/>
  <c r="D18" i="1"/>
  <c r="D19" i="1"/>
  <c r="B18" i="1"/>
  <c r="B19" i="1"/>
  <c r="C18" i="1"/>
  <c r="C19" i="1"/>
</calcChain>
</file>

<file path=xl/sharedStrings.xml><?xml version="1.0" encoding="utf-8"?>
<sst xmlns="http://schemas.openxmlformats.org/spreadsheetml/2006/main" count="96" uniqueCount="49">
  <si>
    <t>Наименование муниципального образования</t>
  </si>
  <si>
    <t>Цимлянский район</t>
  </si>
  <si>
    <t>ВСЕГО</t>
  </si>
  <si>
    <t>в том числе</t>
  </si>
  <si>
    <t>Ремонт и содержание автомобильных дорог общего пользования местного значения (министерство транспорта Ростовской области)</t>
  </si>
  <si>
    <t>Организация отдыха детей в каникулярное время (министерство труда и социального развития Ростовской области)</t>
  </si>
  <si>
    <t>Софинансирование муниципальных программ по работе с молодежью  (комитет по молодежной политике Ростовской области)</t>
  </si>
  <si>
    <t>2019 год</t>
  </si>
  <si>
    <t>Калининское сельское поселение</t>
  </si>
  <si>
    <t>Красноярское сельское поселение</t>
  </si>
  <si>
    <t>Лозновское сельское поселение</t>
  </si>
  <si>
    <t>Маркинское сельское поселение</t>
  </si>
  <si>
    <t>Новоцимлянское сельское поселение</t>
  </si>
  <si>
    <t>Саркеловское сельское поселение</t>
  </si>
  <si>
    <t>Цимлянское городское поселение</t>
  </si>
  <si>
    <t>Итого по поселениям</t>
  </si>
  <si>
    <t>Всего консолидированный бюджет</t>
  </si>
  <si>
    <t>2020 год</t>
  </si>
  <si>
    <t>Приобретение водонапорных башен (министерство жилищно-коммунального хозяйства Ростовской области)</t>
  </si>
  <si>
    <t>к  решению Собрания депутатов</t>
  </si>
  <si>
    <t>Организация предоставления областных услуг на базе многофункциональных центров предоставления государственных и муниципальных услуг (Правительство Ростовской области)</t>
  </si>
  <si>
    <t xml:space="preserve">                                              </t>
  </si>
  <si>
    <t xml:space="preserve">Председатель Собрания депутатов – </t>
  </si>
  <si>
    <t>2021 год</t>
  </si>
  <si>
    <t>Распределение субсидий для софинансирования расходных обязательств, возникающих при выполнении полномочий органов местного самоуправления по вопросам местного значения, предоставляемые бюджету муниципального района из областного бюджета на 2019 год и на плановый период 2020 и 2021 годов</t>
  </si>
  <si>
    <t xml:space="preserve"> Реализация принципа экстерриториальности при предоставлении государственных и муниципальных услуг(Правительство Ростовской области)</t>
  </si>
  <si>
    <t xml:space="preserve"> Приобретение, установка и оснащение модульных зданий для муниципальных учреждений здравоохранения (Министерство здравоохранения области)</t>
  </si>
  <si>
    <t>Приобиретение автомобилей скорой медицинской помощи и санитарного автотранспорта для муниципальных учреждений здравоохранения (Министерство здравоохранения области)</t>
  </si>
  <si>
    <t>Приобретение основных средств для муниципальных учреждений культуры (Министерство культуры Ростовской области)</t>
  </si>
  <si>
    <t>Комплектование книжных фондов библиотек муниципальных образований  (Министерство культуры Ростовской области)</t>
  </si>
  <si>
    <t>Реализация проекта "Всеобуч по плаванию" (Министерство общего и профессионального образования Ростовской области)</t>
  </si>
  <si>
    <t>Проведение мероприятий по энергосбережению в части замены существующих деревянных окон и наружных дверных блоков в муници-пальных образовательных учреждениях</t>
  </si>
  <si>
    <t>Возмещение предприятиям ЖКХ части платы за коммунальные услуги (министерство жилищно-коммунального хозяйства Ростовской области)</t>
  </si>
  <si>
    <t>Разработка  проектно-сметной документации на строительство, реконструкцию и капитальный ремонт объектов водопроводно- канализационного хозяйства (министерство жилищно-коммунального хозяйства Ростовской области)</t>
  </si>
  <si>
    <t xml:space="preserve">Обеспечение жильем молодых семей в Ростовской области(Министерство строительства и архитектуры Ростовской области) </t>
  </si>
  <si>
    <t xml:space="preserve"> Обеспечение мероприятий по переселению граждан из многоквартирного аварийного жилищного фонда, признанного непригодным для проживания, аварийным и подлежащим сносу или реконструкции (Министерство строительства и архитектуры Ростовской области)</t>
  </si>
  <si>
    <t>субсидия на разработку проектной документации на капитальный ремонт муниципальных учреждений культуры</t>
  </si>
  <si>
    <t xml:space="preserve">2019 год </t>
  </si>
  <si>
    <t>субсидия на подготовку проектной документации на капитальный ремонт муниципальных образовательных учреждений</t>
  </si>
  <si>
    <t>субсидия на капитальный ремонт объектов водопроводно-канализационного хозяйства</t>
  </si>
  <si>
    <t xml:space="preserve"> Приложение 8</t>
  </si>
  <si>
    <t>субсидия на капитальный ремонт муниципальных образовательных учреждений дополнительного образования детей</t>
  </si>
  <si>
    <t>субсидия на капитальный ремонт муниципальных учреждений культуры</t>
  </si>
  <si>
    <t>Подержка отрасли культуры (комплектование книжных фондов муниципальных общедоступных библиотек и государственных центральных библиотек субъектов Российской Федерации)</t>
  </si>
  <si>
    <t>субсидия на мероприятия по адаптации муниципальных объектов социальной направленности для инвалидов и других ма-ломобильных групп населения</t>
  </si>
  <si>
    <t>субсидия на разработку проектной доку-ментации на строи-тельство и реконст-рукцию объектов образования муниципальной собственности, включая газифи-кацию</t>
  </si>
  <si>
    <t xml:space="preserve">глава Цимлянского района                                           </t>
  </si>
  <si>
    <t>Л.П. Перфилова</t>
  </si>
  <si>
    <t>Цимлянского района от 26.02.2019 № 185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</si>
</sst>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2" formatCode="0.0"/>
    <numFmt numFmtId="177" formatCode="#,##0.0"/>
    <numFmt numFmtId="178" formatCode="?"/>
  </numFmts>
  <fonts count="19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2"/>
      <color indexed="10"/>
      <name val="Times New Roman"/>
      <family val="1"/>
      <charset val="204"/>
    </font>
    <font>
      <sz val="10"/>
      <color indexed="10"/>
      <name val="Arial Cyr"/>
      <charset val="204"/>
    </font>
    <font>
      <sz val="14"/>
      <name val="Arial Cyr"/>
      <charset val="204"/>
    </font>
    <font>
      <sz val="12"/>
      <color indexed="10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20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20"/>
      <color indexed="10"/>
      <name val="Times New Roman"/>
      <family val="1"/>
      <charset val="204"/>
    </font>
    <font>
      <sz val="20"/>
      <color indexed="10"/>
      <name val="Times New Roman"/>
      <family val="1"/>
      <charset val="204"/>
    </font>
    <font>
      <sz val="20"/>
      <name val="Arial"/>
      <family val="2"/>
      <charset val="204"/>
    </font>
    <font>
      <b/>
      <sz val="14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5" fillId="0" borderId="0"/>
  </cellStyleXfs>
  <cellXfs count="99">
    <xf numFmtId="0" fontId="0" fillId="0" borderId="0" xfId="0"/>
    <xf numFmtId="0" fontId="1" fillId="2" borderId="0" xfId="0" applyFont="1" applyFill="1" applyAlignment="1">
      <alignment wrapText="1"/>
    </xf>
    <xf numFmtId="0" fontId="1" fillId="2" borderId="0" xfId="0" applyFont="1" applyFill="1" applyAlignment="1">
      <alignment horizontal="center" wrapText="1"/>
    </xf>
    <xf numFmtId="0" fontId="6" fillId="2" borderId="0" xfId="0" applyFont="1" applyFill="1" applyAlignment="1">
      <alignment wrapText="1"/>
    </xf>
    <xf numFmtId="0" fontId="7" fillId="2" borderId="0" xfId="0" applyFont="1" applyFill="1" applyAlignment="1">
      <alignment wrapText="1"/>
    </xf>
    <xf numFmtId="0" fontId="9" fillId="2" borderId="0" xfId="0" applyFont="1" applyFill="1" applyAlignment="1">
      <alignment horizontal="center" wrapText="1"/>
    </xf>
    <xf numFmtId="0" fontId="3" fillId="2" borderId="0" xfId="0" applyFont="1" applyFill="1"/>
    <xf numFmtId="0" fontId="0" fillId="2" borderId="0" xfId="0" applyFill="1" applyAlignment="1">
      <alignment wrapText="1"/>
    </xf>
    <xf numFmtId="0" fontId="1" fillId="2" borderId="0" xfId="0" applyFont="1" applyFill="1" applyAlignment="1">
      <alignment horizontal="right" wrapText="1"/>
    </xf>
    <xf numFmtId="0" fontId="2" fillId="2" borderId="0" xfId="0" applyFont="1" applyFill="1" applyAlignment="1">
      <alignment wrapText="1"/>
    </xf>
    <xf numFmtId="0" fontId="10" fillId="2" borderId="0" xfId="0" applyFont="1" applyFill="1" applyAlignment="1">
      <alignment wrapText="1"/>
    </xf>
    <xf numFmtId="0" fontId="3" fillId="2" borderId="0" xfId="0" applyFont="1" applyFill="1" applyBorder="1"/>
    <xf numFmtId="0" fontId="1" fillId="2" borderId="1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/>
    </xf>
    <xf numFmtId="0" fontId="2" fillId="2" borderId="1" xfId="0" applyFont="1" applyFill="1" applyBorder="1" applyAlignment="1">
      <alignment wrapText="1"/>
    </xf>
    <xf numFmtId="177" fontId="2" fillId="2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wrapText="1"/>
    </xf>
    <xf numFmtId="0" fontId="1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 wrapText="1"/>
    </xf>
    <xf numFmtId="0" fontId="17" fillId="2" borderId="0" xfId="0" applyFont="1" applyFill="1"/>
    <xf numFmtId="177" fontId="18" fillId="2" borderId="1" xfId="0" applyNumberFormat="1" applyFont="1" applyFill="1" applyBorder="1" applyAlignment="1">
      <alignment horizontal="center" wrapText="1"/>
    </xf>
    <xf numFmtId="0" fontId="18" fillId="2" borderId="1" xfId="0" applyFont="1" applyFill="1" applyBorder="1"/>
    <xf numFmtId="0" fontId="18" fillId="2" borderId="0" xfId="0" applyFont="1" applyFill="1"/>
    <xf numFmtId="0" fontId="1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/>
    </xf>
    <xf numFmtId="177" fontId="4" fillId="2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/>
    <xf numFmtId="172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77" fontId="4" fillId="2" borderId="1" xfId="0" applyNumberFormat="1" applyFont="1" applyFill="1" applyBorder="1" applyAlignment="1">
      <alignment horizontal="center"/>
    </xf>
    <xf numFmtId="177" fontId="2" fillId="0" borderId="1" xfId="0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horizontal="right" wrapText="1"/>
    </xf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4" fillId="0" borderId="2" xfId="0" applyFont="1" applyFill="1" applyBorder="1" applyAlignment="1">
      <alignment horizontal="center" vertical="top" wrapText="1" shrinkToFit="1"/>
    </xf>
    <xf numFmtId="0" fontId="1" fillId="0" borderId="1" xfId="0" applyFont="1" applyFill="1" applyBorder="1" applyAlignment="1">
      <alignment horizontal="center" vertical="top" wrapText="1"/>
    </xf>
    <xf numFmtId="177" fontId="4" fillId="0" borderId="1" xfId="0" applyNumberFormat="1" applyFont="1" applyFill="1" applyBorder="1" applyAlignment="1">
      <alignment horizontal="center" wrapText="1"/>
    </xf>
    <xf numFmtId="177" fontId="18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177" fontId="1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177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/>
    <xf numFmtId="0" fontId="18" fillId="0" borderId="1" xfId="0" applyFont="1" applyFill="1" applyBorder="1"/>
    <xf numFmtId="0" fontId="18" fillId="0" borderId="0" xfId="0" applyFont="1" applyFill="1"/>
    <xf numFmtId="0" fontId="11" fillId="0" borderId="1" xfId="0" applyFont="1" applyFill="1" applyBorder="1" applyAlignment="1">
      <alignment horizontal="center" wrapText="1"/>
    </xf>
    <xf numFmtId="177" fontId="11" fillId="0" borderId="1" xfId="0" applyNumberFormat="1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 shrinkToFit="1"/>
    </xf>
    <xf numFmtId="0" fontId="4" fillId="0" borderId="3" xfId="0" applyFont="1" applyFill="1" applyBorder="1" applyAlignment="1">
      <alignment horizontal="center" vertical="top" wrapText="1"/>
    </xf>
    <xf numFmtId="178" fontId="4" fillId="0" borderId="1" xfId="1" applyNumberFormat="1" applyFont="1" applyFill="1" applyBorder="1" applyAlignment="1">
      <alignment horizontal="center" vertical="top" wrapText="1"/>
    </xf>
    <xf numFmtId="178" fontId="4" fillId="0" borderId="2" xfId="1" applyNumberFormat="1" applyFont="1" applyFill="1" applyBorder="1" applyAlignment="1">
      <alignment horizontal="center" vertical="top" wrapText="1"/>
    </xf>
    <xf numFmtId="49" fontId="4" fillId="0" borderId="2" xfId="1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/>
    </xf>
    <xf numFmtId="0" fontId="4" fillId="0" borderId="2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 wrapText="1"/>
    </xf>
    <xf numFmtId="0" fontId="12" fillId="2" borderId="0" xfId="0" applyFont="1" applyFill="1" applyAlignment="1">
      <alignment wrapText="1"/>
    </xf>
    <xf numFmtId="0" fontId="12" fillId="2" borderId="0" xfId="0" applyFont="1" applyFill="1" applyAlignment="1">
      <alignment horizontal="center" wrapText="1"/>
    </xf>
    <xf numFmtId="0" fontId="13" fillId="2" borderId="0" xfId="0" applyFont="1" applyFill="1" applyAlignment="1">
      <alignment wrapText="1"/>
    </xf>
    <xf numFmtId="0" fontId="12" fillId="2" borderId="0" xfId="0" applyFont="1" applyFill="1"/>
    <xf numFmtId="0" fontId="13" fillId="2" borderId="0" xfId="0" applyFont="1" applyFill="1" applyBorder="1" applyAlignment="1">
      <alignment wrapText="1"/>
    </xf>
    <xf numFmtId="177" fontId="13" fillId="2" borderId="0" xfId="0" applyNumberFormat="1" applyFont="1" applyFill="1" applyBorder="1" applyAlignment="1">
      <alignment horizontal="center" wrapText="1"/>
    </xf>
    <xf numFmtId="177" fontId="13" fillId="0" borderId="0" xfId="0" applyNumberFormat="1" applyFont="1" applyFill="1" applyBorder="1" applyAlignment="1">
      <alignment horizontal="center" wrapText="1"/>
    </xf>
    <xf numFmtId="177" fontId="14" fillId="2" borderId="0" xfId="0" applyNumberFormat="1" applyFont="1" applyFill="1" applyBorder="1" applyAlignment="1">
      <alignment horizontal="center" wrapText="1"/>
    </xf>
    <xf numFmtId="0" fontId="13" fillId="2" borderId="0" xfId="0" applyFont="1" applyFill="1"/>
    <xf numFmtId="177" fontId="12" fillId="2" borderId="0" xfId="0" applyNumberFormat="1" applyFont="1" applyFill="1" applyAlignment="1">
      <alignment horizontal="center" wrapText="1"/>
    </xf>
    <xf numFmtId="177" fontId="12" fillId="0" borderId="0" xfId="0" applyNumberFormat="1" applyFont="1" applyFill="1" applyAlignment="1">
      <alignment horizontal="center" wrapText="1"/>
    </xf>
    <xf numFmtId="177" fontId="15" fillId="2" borderId="0" xfId="0" applyNumberFormat="1" applyFont="1" applyFill="1" applyAlignment="1">
      <alignment horizontal="center" wrapText="1"/>
    </xf>
    <xf numFmtId="0" fontId="12" fillId="0" borderId="0" xfId="0" applyFont="1" applyFill="1" applyAlignment="1">
      <alignment horizontal="center" wrapText="1"/>
    </xf>
    <xf numFmtId="0" fontId="16" fillId="2" borderId="0" xfId="0" applyFont="1" applyFill="1"/>
    <xf numFmtId="0" fontId="15" fillId="2" borderId="0" xfId="0" applyFont="1" applyFill="1"/>
    <xf numFmtId="0" fontId="15" fillId="2" borderId="0" xfId="0" applyFont="1" applyFill="1" applyAlignment="1">
      <alignment horizontal="center" wrapText="1"/>
    </xf>
    <xf numFmtId="0" fontId="12" fillId="2" borderId="0" xfId="0" applyFont="1" applyFill="1" applyAlignment="1">
      <alignment horizontal="right" wrapText="1"/>
    </xf>
    <xf numFmtId="0" fontId="13" fillId="2" borderId="0" xfId="0" applyFont="1" applyFill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 shrinkToFit="1"/>
    </xf>
    <xf numFmtId="0" fontId="4" fillId="0" borderId="3" xfId="0" applyFont="1" applyFill="1" applyBorder="1" applyAlignment="1">
      <alignment horizontal="center" vertical="top" wrapText="1" shrinkToFit="1"/>
    </xf>
    <xf numFmtId="49" fontId="4" fillId="0" borderId="1" xfId="1" applyNumberFormat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 shrinkToFit="1"/>
    </xf>
    <xf numFmtId="0" fontId="4" fillId="0" borderId="2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12" fillId="2" borderId="0" xfId="0" applyFont="1" applyFill="1" applyAlignment="1">
      <alignment horizontal="center"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0" fontId="8" fillId="2" borderId="5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wrapText="1"/>
    </xf>
    <xf numFmtId="0" fontId="0" fillId="2" borderId="1" xfId="0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 shrinkToFit="1"/>
    </xf>
    <xf numFmtId="0" fontId="1" fillId="2" borderId="4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/>
    </xf>
  </cellXfs>
  <cellStyles count="2">
    <cellStyle name="Обычный" xfId="0" builtinId="0"/>
    <cellStyle name="Обычный_BudgOrder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24"/>
  <sheetViews>
    <sheetView tabSelected="1" view="pageBreakPreview" zoomScale="60" zoomScaleNormal="75" workbookViewId="0">
      <selection activeCell="K4" sqref="K4"/>
    </sheetView>
  </sheetViews>
  <sheetFormatPr defaultRowHeight="15.75" x14ac:dyDescent="0.25"/>
  <cols>
    <col min="1" max="1" width="35.28515625" style="1" customWidth="1"/>
    <col min="2" max="4" width="13.7109375" style="2" customWidth="1"/>
    <col min="5" max="10" width="12.85546875" style="2" customWidth="1"/>
    <col min="11" max="11" width="16.140625" style="2" customWidth="1"/>
    <col min="12" max="12" width="14.5703125" style="2" customWidth="1"/>
    <col min="13" max="13" width="16" style="2" customWidth="1"/>
    <col min="14" max="14" width="31.28515625" style="2" customWidth="1"/>
    <col min="15" max="15" width="22" style="33" customWidth="1"/>
    <col min="16" max="16" width="21.42578125" style="33" customWidth="1"/>
    <col min="17" max="17" width="19.5703125" style="33" customWidth="1"/>
    <col min="18" max="18" width="15.140625" style="33" customWidth="1"/>
    <col min="19" max="19" width="13" style="33" customWidth="1"/>
    <col min="20" max="20" width="16.7109375" style="33" customWidth="1"/>
    <col min="21" max="21" width="22.7109375" style="2" customWidth="1"/>
    <col min="22" max="22" width="22.7109375" style="19" customWidth="1"/>
    <col min="23" max="23" width="18.140625" style="2" customWidth="1"/>
    <col min="24" max="24" width="16.28515625" style="19" customWidth="1"/>
    <col min="25" max="25" width="18.140625" style="19" customWidth="1"/>
    <col min="26" max="26" width="29.7109375" style="17" customWidth="1"/>
    <col min="27" max="27" width="22.85546875" style="49" customWidth="1"/>
    <col min="28" max="28" width="14.85546875" style="2" customWidth="1"/>
    <col min="29" max="29" width="14.5703125" style="2" customWidth="1"/>
    <col min="30" max="30" width="15.5703125" style="2" customWidth="1"/>
    <col min="31" max="31" width="30.85546875" style="2" customWidth="1"/>
    <col min="32" max="34" width="14" style="2" customWidth="1"/>
    <col min="35" max="35" width="12.85546875" style="2" customWidth="1"/>
    <col min="36" max="36" width="14.5703125" style="2" customWidth="1"/>
    <col min="37" max="37" width="12" style="2" customWidth="1"/>
    <col min="38" max="38" width="22.85546875" style="49" customWidth="1"/>
    <col min="39" max="39" width="25.85546875" style="2" customWidth="1"/>
    <col min="40" max="40" width="30.5703125" style="5" customWidth="1"/>
    <col min="41" max="41" width="24.5703125" style="5" customWidth="1"/>
    <col min="42" max="42" width="12.7109375" style="19" customWidth="1"/>
    <col min="43" max="44" width="12.7109375" style="2" customWidth="1"/>
    <col min="45" max="45" width="40.5703125" style="19" customWidth="1"/>
    <col min="46" max="48" width="12.7109375" style="2" customWidth="1"/>
    <col min="49" max="49" width="22.28515625" style="19" customWidth="1"/>
    <col min="50" max="50" width="12.7109375" style="19" customWidth="1"/>
    <col min="51" max="52" width="12.7109375" style="24" customWidth="1"/>
    <col min="53" max="16384" width="9.140625" style="6"/>
  </cols>
  <sheetData>
    <row r="1" spans="1:52" ht="26.25" customHeight="1" x14ac:dyDescent="0.4">
      <c r="A1" s="59"/>
      <c r="B1" s="60"/>
      <c r="C1" s="60"/>
      <c r="D1" s="60"/>
      <c r="E1" s="60"/>
      <c r="F1" s="60"/>
      <c r="G1" s="60"/>
      <c r="H1" s="60"/>
      <c r="I1" s="60"/>
      <c r="J1" s="60"/>
      <c r="K1" s="75" t="s">
        <v>40</v>
      </c>
      <c r="L1" s="75"/>
      <c r="M1" s="75"/>
      <c r="N1" s="75"/>
      <c r="O1" s="75"/>
      <c r="P1" s="32"/>
      <c r="Q1" s="32"/>
      <c r="R1" s="32"/>
      <c r="S1" s="32"/>
      <c r="T1" s="32"/>
      <c r="U1" s="3"/>
      <c r="V1" s="3"/>
      <c r="W1" s="3"/>
      <c r="X1" s="3"/>
      <c r="Y1" s="3"/>
      <c r="Z1" s="3"/>
      <c r="AA1" s="3"/>
      <c r="AB1" s="4"/>
      <c r="AC1" s="4"/>
      <c r="AD1" s="4"/>
      <c r="AE1" s="4"/>
    </row>
    <row r="2" spans="1:52" ht="26.25" customHeight="1" x14ac:dyDescent="0.4">
      <c r="A2" s="59"/>
      <c r="B2" s="60"/>
      <c r="C2" s="60"/>
      <c r="D2" s="60"/>
      <c r="E2" s="60"/>
      <c r="F2" s="60"/>
      <c r="G2" s="60"/>
      <c r="H2" s="60"/>
      <c r="I2" s="60"/>
      <c r="J2" s="60"/>
      <c r="K2" s="75" t="s">
        <v>19</v>
      </c>
      <c r="L2" s="75"/>
      <c r="M2" s="75"/>
      <c r="N2" s="75"/>
      <c r="O2" s="75"/>
      <c r="P2" s="32"/>
      <c r="Q2" s="32"/>
      <c r="R2" s="32"/>
      <c r="S2" s="32"/>
      <c r="T2" s="32"/>
      <c r="U2" s="1"/>
      <c r="V2" s="1"/>
      <c r="W2" s="1"/>
      <c r="X2" s="1"/>
      <c r="Y2" s="1"/>
      <c r="Z2" s="1"/>
      <c r="AA2" s="1"/>
      <c r="AB2" s="7"/>
      <c r="AC2" s="7"/>
      <c r="AD2" s="7"/>
      <c r="AE2" s="7"/>
      <c r="AP2" s="97"/>
      <c r="AQ2" s="97"/>
      <c r="AR2" s="97"/>
      <c r="AS2" s="97"/>
      <c r="AT2" s="97"/>
      <c r="AU2" s="97"/>
      <c r="AV2" s="97"/>
    </row>
    <row r="3" spans="1:52" ht="26.25" customHeight="1" x14ac:dyDescent="0.4">
      <c r="A3" s="59"/>
      <c r="B3" s="60"/>
      <c r="C3" s="60"/>
      <c r="D3" s="60"/>
      <c r="E3" s="60"/>
      <c r="F3" s="60"/>
      <c r="G3" s="60"/>
      <c r="H3" s="60"/>
      <c r="I3" s="60"/>
      <c r="J3" s="60"/>
      <c r="K3" s="75" t="s">
        <v>48</v>
      </c>
      <c r="L3" s="75"/>
      <c r="M3" s="75"/>
      <c r="N3" s="75"/>
      <c r="O3" s="75"/>
      <c r="P3" s="32"/>
      <c r="Q3" s="32"/>
      <c r="R3" s="32"/>
      <c r="S3" s="32"/>
      <c r="T3" s="32"/>
      <c r="U3" s="1"/>
      <c r="V3" s="1"/>
      <c r="W3" s="1"/>
      <c r="X3" s="1"/>
      <c r="Y3" s="1"/>
      <c r="Z3" s="1"/>
      <c r="AA3" s="1"/>
      <c r="AB3" s="7"/>
      <c r="AC3" s="7"/>
      <c r="AD3" s="7"/>
      <c r="AE3" s="7"/>
    </row>
    <row r="4" spans="1:52" ht="26.25" x14ac:dyDescent="0.4">
      <c r="A4" s="59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58"/>
      <c r="AF4" s="8"/>
      <c r="AG4" s="8"/>
    </row>
    <row r="5" spans="1:52" ht="75" customHeight="1" x14ac:dyDescent="0.35">
      <c r="A5" s="61"/>
      <c r="B5" s="76" t="s">
        <v>24</v>
      </c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61"/>
      <c r="P5" s="34"/>
      <c r="Q5" s="34"/>
      <c r="R5" s="34"/>
      <c r="S5" s="34"/>
      <c r="T5" s="34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7"/>
      <c r="AG5" s="7"/>
      <c r="AH5" s="7"/>
      <c r="AI5" s="9"/>
      <c r="AJ5" s="9"/>
      <c r="AK5" s="9"/>
      <c r="AL5" s="9"/>
      <c r="AM5" s="9"/>
      <c r="AN5" s="10"/>
      <c r="AO5" s="10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</row>
    <row r="6" spans="1:52" ht="26.25" x14ac:dyDescent="0.4">
      <c r="A6" s="59"/>
    </row>
    <row r="7" spans="1:52" s="11" customFormat="1" ht="15" customHeight="1" x14ac:dyDescent="0.25">
      <c r="A7" s="87" t="s">
        <v>0</v>
      </c>
      <c r="B7" s="90" t="s">
        <v>2</v>
      </c>
      <c r="C7" s="90"/>
      <c r="D7" s="91"/>
      <c r="E7" s="98" t="s">
        <v>3</v>
      </c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  <c r="AD7" s="98"/>
      <c r="AE7" s="98"/>
      <c r="AF7" s="98"/>
      <c r="AG7" s="98"/>
      <c r="AH7" s="98"/>
      <c r="AI7" s="98"/>
      <c r="AJ7" s="98"/>
      <c r="AK7" s="98"/>
      <c r="AL7" s="98"/>
      <c r="AM7" s="98"/>
      <c r="AN7" s="98"/>
      <c r="AO7" s="98"/>
      <c r="AP7" s="98"/>
      <c r="AQ7" s="98"/>
      <c r="AR7" s="98"/>
      <c r="AS7" s="98"/>
      <c r="AT7" s="98"/>
      <c r="AU7" s="98"/>
      <c r="AV7" s="98"/>
      <c r="AW7" s="98"/>
      <c r="AX7" s="98"/>
      <c r="AY7" s="98"/>
      <c r="AZ7" s="98"/>
    </row>
    <row r="8" spans="1:52" s="56" customFormat="1" ht="216.75" customHeight="1" x14ac:dyDescent="0.2">
      <c r="A8" s="88"/>
      <c r="B8" s="92" t="s">
        <v>7</v>
      </c>
      <c r="C8" s="96" t="s">
        <v>17</v>
      </c>
      <c r="D8" s="94" t="s">
        <v>23</v>
      </c>
      <c r="E8" s="77" t="s">
        <v>25</v>
      </c>
      <c r="F8" s="77"/>
      <c r="G8" s="78"/>
      <c r="H8" s="77" t="s">
        <v>20</v>
      </c>
      <c r="I8" s="77"/>
      <c r="J8" s="77"/>
      <c r="K8" s="77" t="s">
        <v>26</v>
      </c>
      <c r="L8" s="77"/>
      <c r="M8" s="78"/>
      <c r="N8" s="51" t="s">
        <v>27</v>
      </c>
      <c r="O8" s="35" t="s">
        <v>36</v>
      </c>
      <c r="P8" s="79" t="s">
        <v>41</v>
      </c>
      <c r="Q8" s="80"/>
      <c r="R8" s="79" t="s">
        <v>42</v>
      </c>
      <c r="S8" s="82"/>
      <c r="T8" s="80"/>
      <c r="U8" s="79" t="s">
        <v>28</v>
      </c>
      <c r="V8" s="80"/>
      <c r="W8" s="79" t="s">
        <v>29</v>
      </c>
      <c r="X8" s="82"/>
      <c r="Y8" s="80"/>
      <c r="Z8" s="35" t="s">
        <v>43</v>
      </c>
      <c r="AA8" s="35" t="s">
        <v>38</v>
      </c>
      <c r="AB8" s="77" t="s">
        <v>30</v>
      </c>
      <c r="AC8" s="77"/>
      <c r="AD8" s="77"/>
      <c r="AE8" s="52" t="s">
        <v>31</v>
      </c>
      <c r="AF8" s="95" t="s">
        <v>4</v>
      </c>
      <c r="AG8" s="95"/>
      <c r="AH8" s="95"/>
      <c r="AI8" s="83" t="s">
        <v>32</v>
      </c>
      <c r="AJ8" s="84"/>
      <c r="AK8" s="85"/>
      <c r="AL8" s="52" t="s">
        <v>39</v>
      </c>
      <c r="AM8" s="53" t="s">
        <v>18</v>
      </c>
      <c r="AN8" s="54" t="s">
        <v>33</v>
      </c>
      <c r="AO8" s="54" t="s">
        <v>45</v>
      </c>
      <c r="AP8" s="83" t="s">
        <v>34</v>
      </c>
      <c r="AQ8" s="84"/>
      <c r="AR8" s="85"/>
      <c r="AS8" s="57" t="s">
        <v>35</v>
      </c>
      <c r="AT8" s="81" t="s">
        <v>5</v>
      </c>
      <c r="AU8" s="81"/>
      <c r="AV8" s="78"/>
      <c r="AW8" s="55" t="s">
        <v>44</v>
      </c>
      <c r="AX8" s="81" t="s">
        <v>6</v>
      </c>
      <c r="AY8" s="81"/>
      <c r="AZ8" s="81"/>
    </row>
    <row r="9" spans="1:52" s="13" customFormat="1" ht="27.75" customHeight="1" x14ac:dyDescent="0.25">
      <c r="A9" s="89"/>
      <c r="B9" s="93"/>
      <c r="C9" s="93"/>
      <c r="D9" s="94"/>
      <c r="E9" s="12" t="s">
        <v>7</v>
      </c>
      <c r="F9" s="12" t="s">
        <v>17</v>
      </c>
      <c r="G9" s="12" t="s">
        <v>23</v>
      </c>
      <c r="H9" s="12" t="s">
        <v>7</v>
      </c>
      <c r="I9" s="12" t="s">
        <v>17</v>
      </c>
      <c r="J9" s="12" t="s">
        <v>23</v>
      </c>
      <c r="K9" s="12" t="s">
        <v>7</v>
      </c>
      <c r="L9" s="12" t="s">
        <v>17</v>
      </c>
      <c r="M9" s="12" t="s">
        <v>23</v>
      </c>
      <c r="N9" s="12" t="s">
        <v>7</v>
      </c>
      <c r="O9" s="36" t="s">
        <v>7</v>
      </c>
      <c r="P9" s="36" t="s">
        <v>7</v>
      </c>
      <c r="Q9" s="36" t="s">
        <v>17</v>
      </c>
      <c r="R9" s="36" t="s">
        <v>7</v>
      </c>
      <c r="S9" s="36" t="s">
        <v>17</v>
      </c>
      <c r="T9" s="36" t="s">
        <v>23</v>
      </c>
      <c r="U9" s="36" t="s">
        <v>37</v>
      </c>
      <c r="V9" s="36" t="s">
        <v>17</v>
      </c>
      <c r="W9" s="12" t="s">
        <v>7</v>
      </c>
      <c r="X9" s="18" t="s">
        <v>17</v>
      </c>
      <c r="Y9" s="18" t="s">
        <v>23</v>
      </c>
      <c r="Z9" s="25" t="s">
        <v>7</v>
      </c>
      <c r="AA9" s="50" t="s">
        <v>7</v>
      </c>
      <c r="AB9" s="18" t="s">
        <v>7</v>
      </c>
      <c r="AC9" s="12" t="s">
        <v>17</v>
      </c>
      <c r="AD9" s="12" t="s">
        <v>23</v>
      </c>
      <c r="AE9" s="12" t="s">
        <v>23</v>
      </c>
      <c r="AF9" s="12" t="s">
        <v>7</v>
      </c>
      <c r="AG9" s="12" t="s">
        <v>17</v>
      </c>
      <c r="AH9" s="12" t="s">
        <v>23</v>
      </c>
      <c r="AI9" s="12" t="s">
        <v>7</v>
      </c>
      <c r="AJ9" s="25" t="s">
        <v>17</v>
      </c>
      <c r="AK9" s="12" t="s">
        <v>23</v>
      </c>
      <c r="AL9" s="50" t="s">
        <v>7</v>
      </c>
      <c r="AM9" s="12" t="s">
        <v>7</v>
      </c>
      <c r="AN9" s="12" t="s">
        <v>7</v>
      </c>
      <c r="AO9" s="25" t="s">
        <v>7</v>
      </c>
      <c r="AP9" s="25" t="s">
        <v>7</v>
      </c>
      <c r="AQ9" s="12" t="s">
        <v>17</v>
      </c>
      <c r="AR9" s="12" t="s">
        <v>23</v>
      </c>
      <c r="AS9" s="25" t="s">
        <v>7</v>
      </c>
      <c r="AT9" s="12" t="s">
        <v>7</v>
      </c>
      <c r="AU9" s="12" t="s">
        <v>17</v>
      </c>
      <c r="AV9" s="12" t="s">
        <v>23</v>
      </c>
      <c r="AW9" s="25" t="s">
        <v>7</v>
      </c>
      <c r="AX9" s="25" t="s">
        <v>7</v>
      </c>
      <c r="AY9" s="25" t="s">
        <v>17</v>
      </c>
      <c r="AZ9" s="25" t="s">
        <v>23</v>
      </c>
    </row>
    <row r="10" spans="1:52" s="20" customFormat="1" ht="39.75" customHeight="1" x14ac:dyDescent="0.3">
      <c r="A10" s="14" t="s">
        <v>1</v>
      </c>
      <c r="B10" s="15">
        <f>E10+H10+K10+N10+P10+O10+R10+U10+W10+Z10+AB10+AF10+AI10+AM10+AN10+AO10+AP10+AS10+AT10+AW10+AX10+AA10+AL10</f>
        <v>80122.999999999985</v>
      </c>
      <c r="C10" s="15">
        <f>F10+I10+L10+Q10+S10+V10+X10+AC10+AG10+AJ10+AQ10+AU10+AY10</f>
        <v>36538.700000000004</v>
      </c>
      <c r="D10" s="15">
        <f>G10+J10+M10+T10+Y10+AD10+AE10+AH10+AK10+AR10+AV10+AZ10</f>
        <v>40625.19999999999</v>
      </c>
      <c r="E10" s="26">
        <v>35.200000000000003</v>
      </c>
      <c r="F10" s="26">
        <v>35.200000000000003</v>
      </c>
      <c r="G10" s="26">
        <v>35.200000000000003</v>
      </c>
      <c r="H10" s="26">
        <v>92.1</v>
      </c>
      <c r="I10" s="26">
        <v>92.1</v>
      </c>
      <c r="J10" s="26">
        <v>92.1</v>
      </c>
      <c r="K10" s="26">
        <v>1136.4000000000001</v>
      </c>
      <c r="L10" s="26">
        <v>1142.4000000000001</v>
      </c>
      <c r="M10" s="26">
        <v>1142.4000000000001</v>
      </c>
      <c r="N10" s="26">
        <v>5196</v>
      </c>
      <c r="O10" s="37">
        <v>0</v>
      </c>
      <c r="P10" s="37">
        <v>8839</v>
      </c>
      <c r="Q10" s="37">
        <v>10000</v>
      </c>
      <c r="R10" s="37">
        <v>10000</v>
      </c>
      <c r="S10" s="37">
        <v>10000</v>
      </c>
      <c r="T10" s="37">
        <v>19316.8</v>
      </c>
      <c r="U10" s="39">
        <v>2426.6</v>
      </c>
      <c r="V10" s="41">
        <v>356</v>
      </c>
      <c r="W10" s="26">
        <v>198.4</v>
      </c>
      <c r="X10" s="26">
        <v>200</v>
      </c>
      <c r="Y10" s="26">
        <v>200</v>
      </c>
      <c r="Z10" s="26">
        <v>11.6</v>
      </c>
      <c r="AA10" s="26">
        <v>5246</v>
      </c>
      <c r="AB10" s="26">
        <v>436.1</v>
      </c>
      <c r="AC10" s="26">
        <v>438.4</v>
      </c>
      <c r="AD10" s="26">
        <v>438.4</v>
      </c>
      <c r="AE10" s="26">
        <v>5018.3</v>
      </c>
      <c r="AF10" s="26">
        <v>3768</v>
      </c>
      <c r="AG10" s="26">
        <v>3898</v>
      </c>
      <c r="AH10" s="26">
        <v>3898</v>
      </c>
      <c r="AI10" s="26">
        <v>5389.6</v>
      </c>
      <c r="AJ10" s="26">
        <v>5418</v>
      </c>
      <c r="AK10" s="26">
        <v>5418</v>
      </c>
      <c r="AL10" s="26">
        <v>1612.4</v>
      </c>
      <c r="AM10" s="26">
        <v>8588.1</v>
      </c>
      <c r="AN10" s="26">
        <v>0</v>
      </c>
      <c r="AO10" s="37">
        <v>14484.9</v>
      </c>
      <c r="AP10" s="37">
        <v>9316.2000000000007</v>
      </c>
      <c r="AQ10" s="26">
        <v>2363.1</v>
      </c>
      <c r="AR10" s="26">
        <v>2363.1</v>
      </c>
      <c r="AS10" s="26">
        <v>0</v>
      </c>
      <c r="AT10" s="26">
        <v>2405.9</v>
      </c>
      <c r="AU10" s="26">
        <v>2497.3000000000002</v>
      </c>
      <c r="AV10" s="26">
        <v>2604.6999999999998</v>
      </c>
      <c r="AW10" s="26">
        <v>842.3</v>
      </c>
      <c r="AX10" s="26">
        <v>98.2</v>
      </c>
      <c r="AY10" s="26">
        <v>98.2</v>
      </c>
      <c r="AZ10" s="37">
        <v>98.2</v>
      </c>
    </row>
    <row r="11" spans="1:52" s="20" customFormat="1" ht="37.5" x14ac:dyDescent="0.3">
      <c r="A11" s="16" t="s">
        <v>8</v>
      </c>
      <c r="B11" s="15">
        <f t="shared" ref="B11:B17" si="0">E11+H11+K11+N11+P11+O11+R11+U11+W11+Z11+AB11+AF11+AI11+AM11+AN11+AO11+AP11+AS11+AT11+AW11+AX11</f>
        <v>0</v>
      </c>
      <c r="C11" s="15">
        <f t="shared" ref="C11:C17" si="1">F11+I11+L11+Q11+S11+V11+X11+AC11+AG11+AJ11+AQ11+AU11+AY11</f>
        <v>0</v>
      </c>
      <c r="D11" s="15">
        <f t="shared" ref="D11:D17" si="2">G11+J11+M11+T11+Y11+AD11+AE11+AH11+AK11+AR11+AV11+AZ11</f>
        <v>0</v>
      </c>
      <c r="E11" s="21"/>
      <c r="F11" s="21"/>
      <c r="G11" s="26"/>
      <c r="H11" s="21"/>
      <c r="I11" s="21"/>
      <c r="J11" s="26"/>
      <c r="K11" s="21"/>
      <c r="L11" s="21"/>
      <c r="M11" s="26"/>
      <c r="N11" s="21"/>
      <c r="O11" s="37"/>
      <c r="P11" s="37"/>
      <c r="Q11" s="37"/>
      <c r="R11" s="37"/>
      <c r="S11" s="37"/>
      <c r="T11" s="37"/>
      <c r="U11" s="40"/>
      <c r="V11" s="39"/>
      <c r="W11" s="40"/>
      <c r="X11" s="40"/>
      <c r="Y11" s="40"/>
      <c r="Z11" s="21"/>
      <c r="AA11" s="21"/>
      <c r="AB11" s="26"/>
      <c r="AC11" s="26"/>
      <c r="AD11" s="21"/>
      <c r="AE11" s="26"/>
      <c r="AF11" s="26"/>
      <c r="AG11" s="26"/>
      <c r="AH11" s="30"/>
      <c r="AI11" s="27"/>
      <c r="AJ11" s="27"/>
      <c r="AK11" s="27"/>
      <c r="AL11" s="27"/>
      <c r="AM11" s="27"/>
      <c r="AN11" s="22"/>
      <c r="AO11" s="22"/>
      <c r="AP11" s="27"/>
      <c r="AQ11" s="27"/>
      <c r="AR11" s="27"/>
      <c r="AS11" s="27"/>
      <c r="AT11" s="22"/>
      <c r="AU11" s="27"/>
      <c r="AV11" s="27"/>
      <c r="AW11" s="22"/>
      <c r="AX11" s="22"/>
      <c r="AY11" s="22"/>
      <c r="AZ11" s="22"/>
    </row>
    <row r="12" spans="1:52" s="23" customFormat="1" ht="37.5" x14ac:dyDescent="0.3">
      <c r="A12" s="16" t="s">
        <v>9</v>
      </c>
      <c r="B12" s="15">
        <f t="shared" si="0"/>
        <v>0</v>
      </c>
      <c r="C12" s="15">
        <f t="shared" si="1"/>
        <v>0</v>
      </c>
      <c r="D12" s="15">
        <f t="shared" si="2"/>
        <v>0</v>
      </c>
      <c r="E12" s="21"/>
      <c r="F12" s="21"/>
      <c r="G12" s="26"/>
      <c r="H12" s="21"/>
      <c r="I12" s="21"/>
      <c r="J12" s="26"/>
      <c r="K12" s="21"/>
      <c r="L12" s="21"/>
      <c r="M12" s="26"/>
      <c r="N12" s="21"/>
      <c r="O12" s="38"/>
      <c r="P12" s="38"/>
      <c r="Q12" s="38"/>
      <c r="R12" s="38"/>
      <c r="S12" s="38"/>
      <c r="T12" s="38"/>
      <c r="U12" s="40"/>
      <c r="V12" s="39"/>
      <c r="W12" s="21"/>
      <c r="X12" s="21"/>
      <c r="Y12" s="21"/>
      <c r="Z12" s="21"/>
      <c r="AA12" s="21"/>
      <c r="AB12" s="26"/>
      <c r="AC12" s="26"/>
      <c r="AD12" s="21"/>
      <c r="AE12" s="26"/>
      <c r="AF12" s="26"/>
      <c r="AG12" s="26"/>
      <c r="AH12" s="30"/>
      <c r="AI12" s="27"/>
      <c r="AJ12" s="27"/>
      <c r="AK12" s="27"/>
      <c r="AL12" s="27"/>
      <c r="AM12" s="27"/>
      <c r="AN12" s="22"/>
      <c r="AO12" s="22"/>
      <c r="AP12" s="27"/>
      <c r="AQ12" s="27"/>
      <c r="AR12" s="27"/>
      <c r="AS12" s="27"/>
      <c r="AT12" s="22"/>
      <c r="AU12" s="27"/>
      <c r="AV12" s="27"/>
      <c r="AW12" s="22"/>
      <c r="AX12" s="22"/>
      <c r="AY12" s="22"/>
      <c r="AZ12" s="22"/>
    </row>
    <row r="13" spans="1:52" s="23" customFormat="1" ht="37.5" x14ac:dyDescent="0.3">
      <c r="A13" s="16" t="s">
        <v>10</v>
      </c>
      <c r="B13" s="15">
        <f t="shared" si="0"/>
        <v>0</v>
      </c>
      <c r="C13" s="15">
        <f t="shared" si="1"/>
        <v>0</v>
      </c>
      <c r="D13" s="15">
        <f t="shared" si="2"/>
        <v>0</v>
      </c>
      <c r="E13" s="21"/>
      <c r="F13" s="21"/>
      <c r="G13" s="26"/>
      <c r="H13" s="21"/>
      <c r="I13" s="21"/>
      <c r="J13" s="26"/>
      <c r="K13" s="21"/>
      <c r="L13" s="21"/>
      <c r="M13" s="26"/>
      <c r="N13" s="21"/>
      <c r="O13" s="38"/>
      <c r="P13" s="38"/>
      <c r="Q13" s="38"/>
      <c r="R13" s="38"/>
      <c r="S13" s="38"/>
      <c r="T13" s="38"/>
      <c r="U13" s="40"/>
      <c r="V13" s="39"/>
      <c r="W13" s="21"/>
      <c r="X13" s="21"/>
      <c r="Y13" s="21"/>
      <c r="Z13" s="21"/>
      <c r="AA13" s="21"/>
      <c r="AB13" s="26"/>
      <c r="AC13" s="26"/>
      <c r="AD13" s="21"/>
      <c r="AE13" s="26"/>
      <c r="AF13" s="26"/>
      <c r="AG13" s="26"/>
      <c r="AH13" s="30"/>
      <c r="AI13" s="27"/>
      <c r="AJ13" s="27"/>
      <c r="AK13" s="27"/>
      <c r="AL13" s="27"/>
      <c r="AM13" s="27"/>
      <c r="AN13" s="22"/>
      <c r="AO13" s="22"/>
      <c r="AP13" s="27"/>
      <c r="AQ13" s="27"/>
      <c r="AR13" s="27"/>
      <c r="AS13" s="27"/>
      <c r="AT13" s="22"/>
      <c r="AU13" s="27"/>
      <c r="AV13" s="27"/>
      <c r="AW13" s="22"/>
      <c r="AX13" s="22"/>
      <c r="AY13" s="22"/>
      <c r="AZ13" s="22"/>
    </row>
    <row r="14" spans="1:52" s="46" customFormat="1" ht="37.5" x14ac:dyDescent="0.3">
      <c r="A14" s="42" t="s">
        <v>11</v>
      </c>
      <c r="B14" s="31">
        <f t="shared" si="0"/>
        <v>8817.2000000000007</v>
      </c>
      <c r="C14" s="31">
        <f t="shared" si="1"/>
        <v>0</v>
      </c>
      <c r="D14" s="31">
        <f t="shared" si="2"/>
        <v>0</v>
      </c>
      <c r="E14" s="38"/>
      <c r="F14" s="38"/>
      <c r="G14" s="37"/>
      <c r="H14" s="38"/>
      <c r="I14" s="38"/>
      <c r="J14" s="37"/>
      <c r="K14" s="38"/>
      <c r="L14" s="38"/>
      <c r="M14" s="37"/>
      <c r="N14" s="38"/>
      <c r="O14" s="38"/>
      <c r="P14" s="38"/>
      <c r="Q14" s="38"/>
      <c r="R14" s="37">
        <v>8817.2000000000007</v>
      </c>
      <c r="S14" s="38"/>
      <c r="T14" s="38"/>
      <c r="U14" s="40"/>
      <c r="V14" s="39"/>
      <c r="W14" s="38"/>
      <c r="X14" s="38"/>
      <c r="Y14" s="38"/>
      <c r="Z14" s="38"/>
      <c r="AA14" s="38"/>
      <c r="AB14" s="37"/>
      <c r="AC14" s="37"/>
      <c r="AD14" s="38"/>
      <c r="AE14" s="37"/>
      <c r="AF14" s="37"/>
      <c r="AG14" s="37"/>
      <c r="AH14" s="43"/>
      <c r="AI14" s="44"/>
      <c r="AJ14" s="44"/>
      <c r="AK14" s="44"/>
      <c r="AL14" s="44"/>
      <c r="AM14" s="44"/>
      <c r="AN14" s="45"/>
      <c r="AO14" s="45"/>
      <c r="AP14" s="44"/>
      <c r="AQ14" s="44"/>
      <c r="AR14" s="44"/>
      <c r="AS14" s="44"/>
      <c r="AT14" s="45"/>
      <c r="AU14" s="44"/>
      <c r="AV14" s="44"/>
      <c r="AW14" s="45"/>
      <c r="AX14" s="45"/>
      <c r="AY14" s="45"/>
      <c r="AZ14" s="45"/>
    </row>
    <row r="15" spans="1:52" s="23" customFormat="1" ht="37.5" x14ac:dyDescent="0.3">
      <c r="A15" s="16" t="s">
        <v>12</v>
      </c>
      <c r="B15" s="15">
        <f t="shared" si="0"/>
        <v>0</v>
      </c>
      <c r="C15" s="15">
        <f t="shared" si="1"/>
        <v>0</v>
      </c>
      <c r="D15" s="15">
        <f t="shared" si="2"/>
        <v>0</v>
      </c>
      <c r="E15" s="21"/>
      <c r="F15" s="21"/>
      <c r="G15" s="26"/>
      <c r="H15" s="21"/>
      <c r="I15" s="21"/>
      <c r="J15" s="26"/>
      <c r="K15" s="21"/>
      <c r="L15" s="21"/>
      <c r="M15" s="26"/>
      <c r="N15" s="21"/>
      <c r="O15" s="38"/>
      <c r="P15" s="38"/>
      <c r="Q15" s="38"/>
      <c r="R15" s="38"/>
      <c r="S15" s="38"/>
      <c r="T15" s="38"/>
      <c r="U15" s="40"/>
      <c r="V15" s="39"/>
      <c r="W15" s="21"/>
      <c r="X15" s="21"/>
      <c r="Y15" s="21"/>
      <c r="Z15" s="21"/>
      <c r="AA15" s="21"/>
      <c r="AB15" s="26"/>
      <c r="AC15" s="26"/>
      <c r="AD15" s="21"/>
      <c r="AE15" s="26"/>
      <c r="AF15" s="26"/>
      <c r="AG15" s="26"/>
      <c r="AH15" s="30"/>
      <c r="AI15" s="27"/>
      <c r="AJ15" s="27"/>
      <c r="AK15" s="27"/>
      <c r="AL15" s="27"/>
      <c r="AM15" s="27"/>
      <c r="AN15" s="22"/>
      <c r="AO15" s="22"/>
      <c r="AP15" s="27"/>
      <c r="AQ15" s="27"/>
      <c r="AR15" s="27"/>
      <c r="AS15" s="27"/>
      <c r="AT15" s="22"/>
      <c r="AU15" s="27"/>
      <c r="AV15" s="27"/>
      <c r="AW15" s="22"/>
      <c r="AX15" s="22"/>
      <c r="AY15" s="22"/>
      <c r="AZ15" s="22"/>
    </row>
    <row r="16" spans="1:52" s="46" customFormat="1" ht="37.5" x14ac:dyDescent="0.3">
      <c r="A16" s="42" t="s">
        <v>13</v>
      </c>
      <c r="B16" s="31">
        <f t="shared" si="0"/>
        <v>2507.1</v>
      </c>
      <c r="C16" s="31">
        <f t="shared" si="1"/>
        <v>0</v>
      </c>
      <c r="D16" s="31">
        <f t="shared" si="2"/>
        <v>0</v>
      </c>
      <c r="E16" s="38"/>
      <c r="F16" s="38"/>
      <c r="G16" s="37"/>
      <c r="H16" s="38"/>
      <c r="I16" s="38"/>
      <c r="J16" s="37"/>
      <c r="K16" s="38"/>
      <c r="L16" s="38"/>
      <c r="M16" s="37"/>
      <c r="N16" s="38"/>
      <c r="O16" s="37">
        <v>2507.1</v>
      </c>
      <c r="P16" s="38"/>
      <c r="Q16" s="38"/>
      <c r="R16" s="38"/>
      <c r="S16" s="38"/>
      <c r="T16" s="38"/>
      <c r="U16" s="40"/>
      <c r="V16" s="39"/>
      <c r="W16" s="38"/>
      <c r="X16" s="38"/>
      <c r="Y16" s="38"/>
      <c r="Z16" s="38"/>
      <c r="AA16" s="38"/>
      <c r="AB16" s="37"/>
      <c r="AC16" s="37"/>
      <c r="AD16" s="38"/>
      <c r="AE16" s="37"/>
      <c r="AF16" s="37"/>
      <c r="AG16" s="37"/>
      <c r="AH16" s="43"/>
      <c r="AI16" s="44"/>
      <c r="AJ16" s="44"/>
      <c r="AK16" s="44"/>
      <c r="AL16" s="44"/>
      <c r="AM16" s="44"/>
      <c r="AN16" s="45"/>
      <c r="AO16" s="45"/>
      <c r="AP16" s="44"/>
      <c r="AQ16" s="44"/>
      <c r="AR16" s="44"/>
      <c r="AS16" s="44"/>
      <c r="AT16" s="45"/>
      <c r="AU16" s="44"/>
      <c r="AV16" s="44"/>
      <c r="AW16" s="45"/>
      <c r="AX16" s="45"/>
      <c r="AY16" s="45"/>
      <c r="AZ16" s="45"/>
    </row>
    <row r="17" spans="1:56" s="23" customFormat="1" ht="36.75" customHeight="1" x14ac:dyDescent="0.3">
      <c r="A17" s="16" t="s">
        <v>14</v>
      </c>
      <c r="B17" s="15">
        <f t="shared" si="0"/>
        <v>86993.5</v>
      </c>
      <c r="C17" s="15">
        <f t="shared" si="1"/>
        <v>10242.4</v>
      </c>
      <c r="D17" s="15">
        <f t="shared" si="2"/>
        <v>10242.4</v>
      </c>
      <c r="E17" s="21"/>
      <c r="F17" s="21"/>
      <c r="G17" s="26"/>
      <c r="H17" s="21"/>
      <c r="I17" s="21"/>
      <c r="J17" s="26"/>
      <c r="K17" s="21"/>
      <c r="L17" s="26"/>
      <c r="M17" s="26"/>
      <c r="N17" s="21"/>
      <c r="O17" s="38"/>
      <c r="P17" s="38"/>
      <c r="Q17" s="38"/>
      <c r="R17" s="38"/>
      <c r="S17" s="38"/>
      <c r="T17" s="38"/>
      <c r="U17" s="40"/>
      <c r="V17" s="39"/>
      <c r="W17" s="21"/>
      <c r="X17" s="21"/>
      <c r="Y17" s="21"/>
      <c r="Z17" s="21"/>
      <c r="AA17" s="21"/>
      <c r="AB17" s="26"/>
      <c r="AC17" s="26"/>
      <c r="AD17" s="21"/>
      <c r="AE17" s="26"/>
      <c r="AF17" s="26">
        <v>781.5</v>
      </c>
      <c r="AG17" s="26">
        <v>781.5</v>
      </c>
      <c r="AH17" s="30">
        <v>781.5</v>
      </c>
      <c r="AI17" s="28">
        <v>9411.2000000000007</v>
      </c>
      <c r="AJ17" s="28">
        <v>9460.9</v>
      </c>
      <c r="AK17" s="28">
        <v>9460.9</v>
      </c>
      <c r="AL17" s="28"/>
      <c r="AM17" s="27"/>
      <c r="AN17" s="29">
        <v>52528</v>
      </c>
      <c r="AO17" s="29"/>
      <c r="AP17" s="28"/>
      <c r="AQ17" s="28"/>
      <c r="AR17" s="28"/>
      <c r="AS17" s="28">
        <v>24272.799999999999</v>
      </c>
      <c r="AT17" s="22"/>
      <c r="AU17" s="27"/>
      <c r="AV17" s="27"/>
      <c r="AW17" s="22"/>
      <c r="AX17" s="22"/>
      <c r="AY17" s="22"/>
      <c r="AZ17" s="22"/>
    </row>
    <row r="18" spans="1:56" s="20" customFormat="1" ht="18.75" x14ac:dyDescent="0.3">
      <c r="A18" s="14" t="s">
        <v>15</v>
      </c>
      <c r="B18" s="15">
        <f>B11+B12+B13+B14+B15+B16+B17</f>
        <v>98317.8</v>
      </c>
      <c r="C18" s="15">
        <f>C11+C12+C13+C14+C15+C16+C17</f>
        <v>10242.4</v>
      </c>
      <c r="D18" s="15">
        <f>D11+D12+D13+D14+D15+D16+D17</f>
        <v>10242.4</v>
      </c>
      <c r="E18" s="15">
        <f t="shared" ref="E18:AZ18" si="3">SUM(E11:E17)</f>
        <v>0</v>
      </c>
      <c r="F18" s="15">
        <f t="shared" si="3"/>
        <v>0</v>
      </c>
      <c r="G18" s="15">
        <f t="shared" si="3"/>
        <v>0</v>
      </c>
      <c r="H18" s="15">
        <f t="shared" si="3"/>
        <v>0</v>
      </c>
      <c r="I18" s="15">
        <f t="shared" si="3"/>
        <v>0</v>
      </c>
      <c r="J18" s="15">
        <f t="shared" si="3"/>
        <v>0</v>
      </c>
      <c r="K18" s="15">
        <f t="shared" si="3"/>
        <v>0</v>
      </c>
      <c r="L18" s="15">
        <f t="shared" si="3"/>
        <v>0</v>
      </c>
      <c r="M18" s="15">
        <f t="shared" si="3"/>
        <v>0</v>
      </c>
      <c r="N18" s="15">
        <f t="shared" si="3"/>
        <v>0</v>
      </c>
      <c r="O18" s="31">
        <v>2507.1999999999998</v>
      </c>
      <c r="P18" s="31">
        <v>0</v>
      </c>
      <c r="Q18" s="31">
        <v>0</v>
      </c>
      <c r="R18" s="31">
        <f>R14</f>
        <v>8817.2000000000007</v>
      </c>
      <c r="S18" s="31">
        <v>0</v>
      </c>
      <c r="T18" s="31">
        <v>0</v>
      </c>
      <c r="U18" s="40">
        <f>SUM(U11:U17)</f>
        <v>0</v>
      </c>
      <c r="V18" s="39">
        <f>SUM(V11:V17)</f>
        <v>0</v>
      </c>
      <c r="W18" s="15">
        <f t="shared" si="3"/>
        <v>0</v>
      </c>
      <c r="X18" s="15">
        <f t="shared" si="3"/>
        <v>0</v>
      </c>
      <c r="Y18" s="15">
        <f t="shared" si="3"/>
        <v>0</v>
      </c>
      <c r="Z18" s="15">
        <f t="shared" si="3"/>
        <v>0</v>
      </c>
      <c r="AA18" s="15">
        <v>0</v>
      </c>
      <c r="AB18" s="15">
        <f t="shared" si="3"/>
        <v>0</v>
      </c>
      <c r="AC18" s="15">
        <f t="shared" si="3"/>
        <v>0</v>
      </c>
      <c r="AD18" s="15">
        <f t="shared" si="3"/>
        <v>0</v>
      </c>
      <c r="AE18" s="15">
        <f>SUM(AE11:AE17)</f>
        <v>0</v>
      </c>
      <c r="AF18" s="15">
        <f t="shared" si="3"/>
        <v>781.5</v>
      </c>
      <c r="AG18" s="15">
        <f t="shared" si="3"/>
        <v>781.5</v>
      </c>
      <c r="AH18" s="15">
        <f t="shared" si="3"/>
        <v>781.5</v>
      </c>
      <c r="AI18" s="15">
        <f>SUM(AI11:AI17)</f>
        <v>9411.2000000000007</v>
      </c>
      <c r="AJ18" s="15">
        <f>SUM(AJ11:AJ17)</f>
        <v>9460.9</v>
      </c>
      <c r="AK18" s="15">
        <f>SUM(AK11:AK17)</f>
        <v>9460.9</v>
      </c>
      <c r="AL18" s="15">
        <v>0</v>
      </c>
      <c r="AM18" s="15">
        <f>SUM(AM11:AM17)</f>
        <v>0</v>
      </c>
      <c r="AN18" s="15">
        <f>SUM(AN11:AN17)</f>
        <v>52528</v>
      </c>
      <c r="AO18" s="15">
        <v>0</v>
      </c>
      <c r="AP18" s="15">
        <f>SUM(AP11:AP17)</f>
        <v>0</v>
      </c>
      <c r="AQ18" s="15">
        <f>SUM(AQ11:AQ17)</f>
        <v>0</v>
      </c>
      <c r="AR18" s="15">
        <f>SUM(AR11:AR17)</f>
        <v>0</v>
      </c>
      <c r="AS18" s="15">
        <v>24272.799999999999</v>
      </c>
      <c r="AT18" s="15">
        <f t="shared" si="3"/>
        <v>0</v>
      </c>
      <c r="AU18" s="15">
        <f t="shared" si="3"/>
        <v>0</v>
      </c>
      <c r="AV18" s="15">
        <f t="shared" si="3"/>
        <v>0</v>
      </c>
      <c r="AW18" s="15">
        <f t="shared" si="3"/>
        <v>0</v>
      </c>
      <c r="AX18" s="15">
        <f t="shared" si="3"/>
        <v>0</v>
      </c>
      <c r="AY18" s="15">
        <f t="shared" si="3"/>
        <v>0</v>
      </c>
      <c r="AZ18" s="15">
        <f t="shared" si="3"/>
        <v>0</v>
      </c>
    </row>
    <row r="19" spans="1:56" s="20" customFormat="1" ht="56.25" x14ac:dyDescent="0.3">
      <c r="A19" s="14" t="s">
        <v>16</v>
      </c>
      <c r="B19" s="15">
        <f>B10+B18</f>
        <v>178440.8</v>
      </c>
      <c r="C19" s="15">
        <f>C10+C18</f>
        <v>46781.100000000006</v>
      </c>
      <c r="D19" s="15">
        <f>D10+D18</f>
        <v>50867.599999999991</v>
      </c>
      <c r="E19" s="15">
        <f t="shared" ref="E19:AZ19" si="4">E10+E18</f>
        <v>35.200000000000003</v>
      </c>
      <c r="F19" s="15">
        <f t="shared" si="4"/>
        <v>35.200000000000003</v>
      </c>
      <c r="G19" s="15">
        <f t="shared" si="4"/>
        <v>35.200000000000003</v>
      </c>
      <c r="H19" s="15">
        <f t="shared" si="4"/>
        <v>92.1</v>
      </c>
      <c r="I19" s="15">
        <f t="shared" si="4"/>
        <v>92.1</v>
      </c>
      <c r="J19" s="15">
        <f t="shared" si="4"/>
        <v>92.1</v>
      </c>
      <c r="K19" s="15">
        <f t="shared" si="4"/>
        <v>1136.4000000000001</v>
      </c>
      <c r="L19" s="15">
        <f t="shared" si="4"/>
        <v>1142.4000000000001</v>
      </c>
      <c r="M19" s="15">
        <f t="shared" si="4"/>
        <v>1142.4000000000001</v>
      </c>
      <c r="N19" s="15">
        <f t="shared" si="4"/>
        <v>5196</v>
      </c>
      <c r="O19" s="31">
        <v>2507.1</v>
      </c>
      <c r="P19" s="31">
        <f>P10</f>
        <v>8839</v>
      </c>
      <c r="Q19" s="31">
        <f>Q10</f>
        <v>10000</v>
      </c>
      <c r="R19" s="31">
        <f>R10+R18</f>
        <v>18817.2</v>
      </c>
      <c r="S19" s="31">
        <f>S10</f>
        <v>10000</v>
      </c>
      <c r="T19" s="31">
        <f>T10</f>
        <v>19316.8</v>
      </c>
      <c r="U19" s="47">
        <f>U10+U18</f>
        <v>2426.6</v>
      </c>
      <c r="V19" s="48">
        <f>V10+V18</f>
        <v>356</v>
      </c>
      <c r="W19" s="15">
        <f t="shared" si="4"/>
        <v>198.4</v>
      </c>
      <c r="X19" s="15">
        <f t="shared" si="4"/>
        <v>200</v>
      </c>
      <c r="Y19" s="15">
        <f t="shared" si="4"/>
        <v>200</v>
      </c>
      <c r="Z19" s="15">
        <f t="shared" si="4"/>
        <v>11.6</v>
      </c>
      <c r="AA19" s="15">
        <v>5246</v>
      </c>
      <c r="AB19" s="15">
        <f t="shared" si="4"/>
        <v>436.1</v>
      </c>
      <c r="AC19" s="15">
        <f t="shared" si="4"/>
        <v>438.4</v>
      </c>
      <c r="AD19" s="15">
        <f t="shared" si="4"/>
        <v>438.4</v>
      </c>
      <c r="AE19" s="15">
        <f>AE10+AE18</f>
        <v>5018.3</v>
      </c>
      <c r="AF19" s="15">
        <f t="shared" si="4"/>
        <v>4549.5</v>
      </c>
      <c r="AG19" s="15">
        <f t="shared" si="4"/>
        <v>4679.5</v>
      </c>
      <c r="AH19" s="15">
        <f t="shared" si="4"/>
        <v>4679.5</v>
      </c>
      <c r="AI19" s="15">
        <f t="shared" si="4"/>
        <v>14800.800000000001</v>
      </c>
      <c r="AJ19" s="15">
        <f>AJ10+AJ18</f>
        <v>14878.9</v>
      </c>
      <c r="AK19" s="15">
        <f>AK10+AK18</f>
        <v>14878.9</v>
      </c>
      <c r="AL19" s="15">
        <v>1612.4</v>
      </c>
      <c r="AM19" s="15">
        <f t="shared" si="4"/>
        <v>8588.1</v>
      </c>
      <c r="AN19" s="15">
        <f t="shared" si="4"/>
        <v>52528</v>
      </c>
      <c r="AO19" s="15">
        <f t="shared" si="4"/>
        <v>14484.9</v>
      </c>
      <c r="AP19" s="15">
        <f>AP10+AP18</f>
        <v>9316.2000000000007</v>
      </c>
      <c r="AQ19" s="15">
        <f>AQ10+AQ18</f>
        <v>2363.1</v>
      </c>
      <c r="AR19" s="15">
        <f>AR10+AR18</f>
        <v>2363.1</v>
      </c>
      <c r="AS19" s="15">
        <f>AS10+AS18</f>
        <v>24272.799999999999</v>
      </c>
      <c r="AT19" s="15">
        <f t="shared" si="4"/>
        <v>2405.9</v>
      </c>
      <c r="AU19" s="15">
        <f t="shared" si="4"/>
        <v>2497.3000000000002</v>
      </c>
      <c r="AV19" s="15">
        <f t="shared" si="4"/>
        <v>2604.6999999999998</v>
      </c>
      <c r="AW19" s="15">
        <f t="shared" si="4"/>
        <v>842.3</v>
      </c>
      <c r="AX19" s="15">
        <f t="shared" si="4"/>
        <v>98.2</v>
      </c>
      <c r="AY19" s="15">
        <f t="shared" si="4"/>
        <v>98.2</v>
      </c>
      <c r="AZ19" s="15">
        <f t="shared" si="4"/>
        <v>98.2</v>
      </c>
    </row>
    <row r="20" spans="1:56" s="67" customFormat="1" ht="25.5" x14ac:dyDescent="0.35">
      <c r="A20" s="63"/>
      <c r="B20" s="64"/>
      <c r="C20" s="64"/>
      <c r="D20" s="64"/>
      <c r="E20" s="64"/>
      <c r="F20" s="64"/>
      <c r="G20" s="64"/>
      <c r="H20" s="64"/>
      <c r="I20" s="64"/>
      <c r="J20" s="64"/>
      <c r="K20" s="64"/>
      <c r="L20" s="64"/>
      <c r="M20" s="64"/>
      <c r="N20" s="64"/>
      <c r="O20" s="65"/>
      <c r="P20" s="65"/>
      <c r="Q20" s="65"/>
      <c r="R20" s="65"/>
      <c r="S20" s="65"/>
      <c r="T20" s="65"/>
      <c r="U20" s="64"/>
      <c r="V20" s="64"/>
      <c r="W20" s="64"/>
      <c r="X20" s="64"/>
      <c r="Y20" s="64"/>
      <c r="Z20" s="64"/>
      <c r="AA20" s="64"/>
      <c r="AB20" s="64"/>
      <c r="AC20" s="64"/>
      <c r="AD20" s="64"/>
      <c r="AE20" s="64"/>
      <c r="AF20" s="64"/>
      <c r="AG20" s="64"/>
      <c r="AH20" s="64"/>
      <c r="AI20" s="64"/>
      <c r="AJ20" s="64"/>
      <c r="AK20" s="64"/>
      <c r="AL20" s="64"/>
      <c r="AM20" s="64"/>
      <c r="AN20" s="66"/>
      <c r="AO20" s="66"/>
      <c r="AP20" s="64"/>
      <c r="AQ20" s="64"/>
      <c r="AR20" s="64"/>
      <c r="AS20" s="64"/>
      <c r="AT20" s="64"/>
      <c r="AU20" s="64"/>
      <c r="AV20" s="64"/>
      <c r="AW20" s="64"/>
      <c r="AX20" s="64"/>
      <c r="AY20" s="64"/>
      <c r="AZ20" s="64"/>
    </row>
    <row r="21" spans="1:56" s="67" customFormat="1" ht="25.5" x14ac:dyDescent="0.35">
      <c r="A21" s="63"/>
      <c r="B21" s="64"/>
      <c r="C21" s="64"/>
      <c r="D21" s="64"/>
      <c r="E21" s="64"/>
      <c r="F21" s="64"/>
      <c r="G21" s="64"/>
      <c r="H21" s="64"/>
      <c r="I21" s="64"/>
      <c r="J21" s="64"/>
      <c r="K21" s="64"/>
      <c r="L21" s="64"/>
      <c r="M21" s="64"/>
      <c r="N21" s="64"/>
      <c r="O21" s="65"/>
      <c r="P21" s="65"/>
      <c r="Q21" s="65"/>
      <c r="R21" s="65"/>
      <c r="S21" s="65"/>
      <c r="T21" s="65"/>
      <c r="U21" s="64"/>
      <c r="V21" s="64"/>
      <c r="W21" s="64"/>
      <c r="X21" s="64"/>
      <c r="Y21" s="64"/>
      <c r="Z21" s="64"/>
      <c r="AA21" s="64"/>
      <c r="AB21" s="64"/>
      <c r="AC21" s="64"/>
      <c r="AD21" s="64"/>
      <c r="AE21" s="64"/>
      <c r="AF21" s="64"/>
      <c r="AG21" s="64"/>
      <c r="AH21" s="64"/>
      <c r="AI21" s="64"/>
      <c r="AJ21" s="64"/>
      <c r="AK21" s="64"/>
      <c r="AL21" s="64"/>
      <c r="AM21" s="64"/>
      <c r="AN21" s="66"/>
      <c r="AO21" s="66"/>
      <c r="AP21" s="64"/>
      <c r="AQ21" s="64"/>
      <c r="AR21" s="64"/>
      <c r="AS21" s="64"/>
      <c r="AT21" s="64"/>
      <c r="AU21" s="64"/>
      <c r="AV21" s="64"/>
      <c r="AW21" s="64"/>
      <c r="AX21" s="64"/>
      <c r="AY21" s="64"/>
      <c r="AZ21" s="64"/>
    </row>
    <row r="22" spans="1:56" s="62" customFormat="1" ht="18" customHeight="1" x14ac:dyDescent="0.4">
      <c r="A22" s="59"/>
      <c r="B22" s="60"/>
      <c r="C22" s="60"/>
      <c r="D22" s="60"/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9"/>
      <c r="P22" s="69"/>
      <c r="Q22" s="69"/>
      <c r="R22" s="69"/>
      <c r="S22" s="69"/>
      <c r="T22" s="69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68"/>
      <c r="AF22" s="68"/>
      <c r="AG22" s="68"/>
      <c r="AH22" s="68"/>
      <c r="AI22" s="68"/>
      <c r="AJ22" s="68"/>
      <c r="AK22" s="68"/>
      <c r="AL22" s="68"/>
      <c r="AM22" s="68"/>
      <c r="AN22" s="70"/>
      <c r="AO22" s="70"/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</row>
    <row r="23" spans="1:56" s="62" customFormat="1" ht="26.25" x14ac:dyDescent="0.4">
      <c r="A23" s="86"/>
      <c r="B23" s="86"/>
      <c r="C23" s="86"/>
      <c r="D23" s="86"/>
      <c r="E23" s="86"/>
      <c r="F23" s="86"/>
      <c r="G23" s="86"/>
      <c r="H23" s="86"/>
      <c r="I23" s="86"/>
      <c r="J23" s="86"/>
      <c r="K23" s="86"/>
      <c r="L23" s="60"/>
      <c r="M23" s="60"/>
      <c r="N23" s="60"/>
      <c r="O23" s="71"/>
      <c r="P23" s="71"/>
      <c r="Q23" s="71"/>
      <c r="R23" s="71"/>
      <c r="S23" s="71"/>
      <c r="T23" s="71"/>
      <c r="U23" s="60"/>
      <c r="V23" s="60"/>
      <c r="W23" s="60"/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72" t="s">
        <v>21</v>
      </c>
      <c r="AJ23" s="72"/>
      <c r="AK23" s="72"/>
      <c r="AL23" s="72"/>
      <c r="AN23" s="73"/>
      <c r="AO23" s="73"/>
      <c r="AP23" s="60"/>
      <c r="AQ23" s="60"/>
      <c r="AR23" s="60"/>
      <c r="AT23" s="62" t="s">
        <v>22</v>
      </c>
      <c r="AU23" s="59"/>
      <c r="AV23" s="59"/>
      <c r="AW23" s="59"/>
      <c r="AX23" s="59"/>
      <c r="AY23" s="59"/>
      <c r="AZ23" s="59"/>
      <c r="BA23" s="59"/>
      <c r="BB23" s="59"/>
      <c r="BC23" s="59"/>
      <c r="BD23" s="59"/>
    </row>
    <row r="24" spans="1:56" s="62" customFormat="1" ht="26.25" customHeight="1" x14ac:dyDescent="0.4">
      <c r="A24" s="59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71"/>
      <c r="P24" s="71"/>
      <c r="Q24" s="71"/>
      <c r="R24" s="71"/>
      <c r="S24" s="71"/>
      <c r="T24" s="71"/>
      <c r="U24" s="60"/>
      <c r="V24" s="60"/>
      <c r="W24" s="60"/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  <c r="AM24" s="60"/>
      <c r="AN24" s="74"/>
      <c r="AO24" s="74"/>
      <c r="AP24" s="60"/>
      <c r="AQ24" s="60"/>
      <c r="AR24" s="60"/>
      <c r="AT24" s="62" t="s">
        <v>46</v>
      </c>
      <c r="AU24" s="60"/>
      <c r="AV24" s="60"/>
      <c r="AW24" s="60"/>
      <c r="BA24" s="75" t="s">
        <v>47</v>
      </c>
      <c r="BB24" s="75"/>
      <c r="BC24" s="75"/>
      <c r="BD24" s="75"/>
    </row>
  </sheetData>
  <mergeCells count="26">
    <mergeCell ref="C8:C9"/>
    <mergeCell ref="AP2:AV2"/>
    <mergeCell ref="E7:AZ7"/>
    <mergeCell ref="AT8:AV8"/>
    <mergeCell ref="AP8:AR8"/>
    <mergeCell ref="H8:J8"/>
    <mergeCell ref="R8:T8"/>
    <mergeCell ref="AI8:AK8"/>
    <mergeCell ref="A23:K23"/>
    <mergeCell ref="A7:A9"/>
    <mergeCell ref="B7:D7"/>
    <mergeCell ref="B8:B9"/>
    <mergeCell ref="D8:D9"/>
    <mergeCell ref="AF8:AH8"/>
    <mergeCell ref="E8:G8"/>
    <mergeCell ref="AB8:AD8"/>
    <mergeCell ref="BA24:BD24"/>
    <mergeCell ref="K1:O1"/>
    <mergeCell ref="K2:O2"/>
    <mergeCell ref="K3:O3"/>
    <mergeCell ref="B5:N5"/>
    <mergeCell ref="K8:M8"/>
    <mergeCell ref="U8:V8"/>
    <mergeCell ref="AX8:AZ8"/>
    <mergeCell ref="P8:Q8"/>
    <mergeCell ref="W8:Y8"/>
  </mergeCells>
  <phoneticPr fontId="0" type="noConversion"/>
  <pageMargins left="0.78740157480314965" right="0.78740157480314965" top="0.98425196850393704" bottom="0.59055118110236227" header="0" footer="0"/>
  <pageSetup paperSize="9" scale="51" fitToWidth="0" orientation="landscape" r:id="rId1"/>
  <headerFooter alignWithMargins="0"/>
  <colBreaks count="2" manualBreakCount="2">
    <brk id="25" max="23" man="1"/>
    <brk id="34" max="2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Финотдел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Секретарь</dc:creator>
  <cp:lastModifiedBy>User 09</cp:lastModifiedBy>
  <cp:lastPrinted>2019-02-28T12:05:34Z</cp:lastPrinted>
  <dcterms:created xsi:type="dcterms:W3CDTF">2008-01-14T08:50:57Z</dcterms:created>
  <dcterms:modified xsi:type="dcterms:W3CDTF">2019-02-28T12:05:43Z</dcterms:modified>
</cp:coreProperties>
</file>