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chiv\d\Мои документы\СОБРАНИЕ ДЕПУТАТОВ 2024\ПРОЕКТЫ РЕШЕНИЙ\Проект изменений в бюджет 2024-2026 (декабрь)\Проект решения СД\"/>
    </mc:Choice>
  </mc:AlternateContent>
  <bookViews>
    <workbookView xWindow="360" yWindow="45" windowWidth="11355" windowHeight="8445"/>
  </bookViews>
  <sheets>
    <sheet name="все года" sheetId="1" r:id="rId1"/>
  </sheets>
  <definedNames>
    <definedName name="_xlnm.Print_Area" localSheetId="0">'все года'!$A$1:$U$23</definedName>
  </definedNames>
  <calcPr calcId="152511"/>
</workbook>
</file>

<file path=xl/calcChain.xml><?xml version="1.0" encoding="utf-8"?>
<calcChain xmlns="http://schemas.openxmlformats.org/spreadsheetml/2006/main">
  <c r="F16" i="1" l="1"/>
  <c r="F14" i="1"/>
  <c r="L17" i="1"/>
  <c r="L16" i="1"/>
  <c r="K14" i="1"/>
  <c r="S12" i="1" l="1"/>
  <c r="U14" i="1" l="1"/>
  <c r="S15" i="1"/>
  <c r="S10" i="1"/>
  <c r="T15" i="1" l="1"/>
  <c r="E15" i="1" l="1"/>
  <c r="M16" i="1"/>
  <c r="M17" i="1" s="1"/>
  <c r="E10" i="1" l="1"/>
  <c r="N16" i="1" l="1"/>
  <c r="N17" i="1" s="1"/>
  <c r="E9" i="1"/>
  <c r="E12" i="1" l="1"/>
  <c r="S16" i="1"/>
  <c r="S17" i="1" s="1"/>
  <c r="E14" i="1"/>
  <c r="U16" i="1"/>
  <c r="U17" i="1" s="1"/>
  <c r="E13" i="1"/>
  <c r="E11" i="1"/>
  <c r="T16" i="1"/>
  <c r="T17" i="1" s="1"/>
  <c r="O16" i="1"/>
  <c r="O17" i="1" s="1"/>
  <c r="K16" i="1"/>
  <c r="K17" i="1" s="1"/>
  <c r="F9" i="1"/>
  <c r="G10" i="1"/>
  <c r="G11" i="1"/>
  <c r="G12" i="1"/>
  <c r="G13" i="1"/>
  <c r="G14" i="1"/>
  <c r="G15" i="1"/>
  <c r="J16" i="1"/>
  <c r="J17" i="1"/>
  <c r="G9" i="1"/>
  <c r="F10" i="1"/>
  <c r="F11" i="1"/>
  <c r="F12" i="1"/>
  <c r="F13" i="1"/>
  <c r="F15" i="1"/>
  <c r="R16" i="1"/>
  <c r="R17" i="1"/>
  <c r="Q16" i="1"/>
  <c r="F17" i="1" s="1"/>
  <c r="Q17" i="1"/>
  <c r="H16" i="1"/>
  <c r="H17" i="1"/>
  <c r="I16" i="1"/>
  <c r="I17" i="1" s="1"/>
  <c r="P16" i="1"/>
  <c r="P17" i="1" s="1"/>
  <c r="G16" i="1" l="1"/>
  <c r="G17" i="1" s="1"/>
  <c r="E16" i="1"/>
  <c r="E17" i="1" s="1"/>
</calcChain>
</file>

<file path=xl/sharedStrings.xml><?xml version="1.0" encoding="utf-8"?>
<sst xmlns="http://schemas.openxmlformats.org/spreadsheetml/2006/main" count="45" uniqueCount="31">
  <si>
    <t>Наименование муниципальных образований</t>
  </si>
  <si>
    <t xml:space="preserve">Калининское сельское поселение </t>
  </si>
  <si>
    <t>Красноярское сельское поселение</t>
  </si>
  <si>
    <t>Лозновское сельское поселение</t>
  </si>
  <si>
    <t xml:space="preserve">Маркинское сельское поселение </t>
  </si>
  <si>
    <t>Новоцимлянское сельское поселение</t>
  </si>
  <si>
    <t>Саркеловское сельское поселение</t>
  </si>
  <si>
    <t>Итого</t>
  </si>
  <si>
    <t>Цимлянское городское поселение</t>
  </si>
  <si>
    <t>Итого по  поселениям района</t>
  </si>
  <si>
    <t>Итого межбюджетные трансферты</t>
  </si>
  <si>
    <t>Постановка на учет граждан на улучшение жилищных условий</t>
  </si>
  <si>
    <t xml:space="preserve">Председатель Собрания депутатов - </t>
  </si>
  <si>
    <t>глава Цимлянского района</t>
  </si>
  <si>
    <t>2024 год</t>
  </si>
  <si>
    <t>к Решению Собрания депутатов</t>
  </si>
  <si>
    <t>2025 год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</si>
  <si>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</si>
  <si>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>2026 год</t>
  </si>
  <si>
    <t>Распределение межбюджетных трансфертов, предоставляемых другим бюджетам бюджетной системы Российской Федерации  на 2024 год и на плановый период 2025 и 2026 годов</t>
  </si>
  <si>
    <t>Субсидия на капитальный ремонт муниципальных учреждений культуры (Министерство культуры Ростовской области)</t>
  </si>
  <si>
    <t>Дополнительные расходы областного бюджета на строительство и реконструкцию (модернизацию) объектов питьевого водоснабжения в целях достижения значения базового результата, установленного соглашением о предоставлении межбюджетных трансфертов (Министерство жилищно-коммунального хозяйства Ростовской области)</t>
  </si>
  <si>
    <t xml:space="preserve">Субсидии на переселение семей, проживающие в фонде, признанном аварийным и подлежащим сносу или реконструкции (Министерство строительства и архитектуры Ростовской области) </t>
  </si>
  <si>
    <t xml:space="preserve">Субсидии на снос расселенных аварийных домов (Министерство строительства и архитектуры Ростовской области) </t>
  </si>
  <si>
    <t xml:space="preserve">                                                                                                                     Л.П. Перфилова</t>
  </si>
  <si>
    <t>(тыс.руб.)</t>
  </si>
  <si>
    <t>Субсидии на реализацию инициативных проектов (Министерство жилищно-коммунального хозяйства Ростовской области)</t>
  </si>
  <si>
    <t>Реализация общественно значимых проектов по благоустройству сельских территорий (Министерство культуры Ростовской области)</t>
  </si>
  <si>
    <t>Субсидии на капитальный ремонт памятников (Министерство культуры Ростовской области)</t>
  </si>
  <si>
    <t>Приложение №9</t>
  </si>
  <si>
    <t xml:space="preserve">Цимлянского района от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</si>
</sst>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/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/>
    <xf numFmtId="164" fontId="2" fillId="0" borderId="1" xfId="0" applyNumberFormat="1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Fill="1"/>
    <xf numFmtId="0" fontId="3" fillId="0" borderId="0" xfId="0" applyFont="1" applyFill="1" applyBorder="1"/>
    <xf numFmtId="0" fontId="2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/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 shrinkToFit="1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tabSelected="1" view="pageBreakPreview" zoomScale="60" zoomScaleNormal="100" workbookViewId="0">
      <selection activeCell="G8" sqref="G8"/>
    </sheetView>
  </sheetViews>
  <sheetFormatPr defaultColWidth="9.140625" defaultRowHeight="15.75" x14ac:dyDescent="0.25"/>
  <cols>
    <col min="1" max="2" width="9.140625" style="1"/>
    <col min="3" max="3" width="26.42578125" style="1" customWidth="1"/>
    <col min="4" max="4" width="0.7109375" style="1" hidden="1" customWidth="1"/>
    <col min="5" max="6" width="12.85546875" style="1" customWidth="1"/>
    <col min="7" max="7" width="12.140625" style="1" customWidth="1"/>
    <col min="8" max="9" width="11.42578125" style="1" customWidth="1"/>
    <col min="10" max="10" width="11.140625" style="1" customWidth="1"/>
    <col min="11" max="14" width="19.140625" style="1" customWidth="1"/>
    <col min="15" max="15" width="36.5703125" style="1" customWidth="1"/>
    <col min="16" max="16" width="9.140625" style="1"/>
    <col min="17" max="17" width="10.42578125" style="1" customWidth="1"/>
    <col min="18" max="18" width="10.5703125" style="1" customWidth="1"/>
    <col min="19" max="19" width="22.85546875" style="1" customWidth="1"/>
    <col min="20" max="20" width="24.5703125" style="1" customWidth="1"/>
    <col min="21" max="21" width="22" style="1" customWidth="1"/>
    <col min="22" max="16384" width="9.140625" style="1"/>
  </cols>
  <sheetData>
    <row r="1" spans="1:22" x14ac:dyDescent="0.25">
      <c r="K1" s="14"/>
      <c r="L1" s="14"/>
      <c r="M1" s="14"/>
      <c r="N1" s="14"/>
      <c r="O1" s="14"/>
      <c r="R1" s="14"/>
      <c r="S1" s="14"/>
      <c r="U1" s="14" t="s">
        <v>29</v>
      </c>
      <c r="V1" s="14"/>
    </row>
    <row r="2" spans="1:22" ht="14.25" customHeight="1" x14ac:dyDescent="0.25">
      <c r="K2" s="14"/>
      <c r="L2" s="14"/>
      <c r="M2" s="14"/>
      <c r="N2" s="14"/>
      <c r="O2" s="14"/>
      <c r="R2" s="14"/>
      <c r="S2" s="14"/>
      <c r="U2" s="14" t="s">
        <v>15</v>
      </c>
      <c r="V2" s="14"/>
    </row>
    <row r="3" spans="1:22" ht="15.75" customHeight="1" x14ac:dyDescent="0.25">
      <c r="K3" s="14"/>
      <c r="L3" s="14"/>
      <c r="M3" s="14"/>
      <c r="N3" s="14"/>
      <c r="O3" s="14"/>
      <c r="R3" s="14"/>
      <c r="S3" s="14"/>
      <c r="U3" s="14" t="s">
        <v>30</v>
      </c>
      <c r="V3" s="14"/>
    </row>
    <row r="5" spans="1:22" ht="15.75" customHeight="1" x14ac:dyDescent="0.25">
      <c r="A5" s="35" t="s">
        <v>19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2" x14ac:dyDescent="0.25">
      <c r="U6" s="14" t="s">
        <v>25</v>
      </c>
    </row>
    <row r="7" spans="1:22" ht="200.25" customHeight="1" x14ac:dyDescent="0.25">
      <c r="A7" s="41" t="s">
        <v>0</v>
      </c>
      <c r="B7" s="41"/>
      <c r="C7" s="41"/>
      <c r="D7" s="41"/>
      <c r="E7" s="36" t="s">
        <v>7</v>
      </c>
      <c r="F7" s="37"/>
      <c r="G7" s="38"/>
      <c r="H7" s="40" t="s">
        <v>11</v>
      </c>
      <c r="I7" s="40"/>
      <c r="J7" s="39"/>
      <c r="K7" s="42" t="s">
        <v>20</v>
      </c>
      <c r="L7" s="43"/>
      <c r="M7" s="16" t="s">
        <v>28</v>
      </c>
      <c r="N7" s="16" t="s">
        <v>27</v>
      </c>
      <c r="O7" s="16" t="s">
        <v>21</v>
      </c>
      <c r="P7" s="39" t="s">
        <v>17</v>
      </c>
      <c r="Q7" s="39"/>
      <c r="R7" s="39"/>
      <c r="S7" s="25" t="s">
        <v>26</v>
      </c>
      <c r="T7" s="25" t="s">
        <v>22</v>
      </c>
      <c r="U7" s="25" t="s">
        <v>23</v>
      </c>
      <c r="V7" s="28"/>
    </row>
    <row r="8" spans="1:22" ht="33" customHeight="1" x14ac:dyDescent="0.25">
      <c r="A8" s="41"/>
      <c r="B8" s="41"/>
      <c r="C8" s="41"/>
      <c r="D8" s="41"/>
      <c r="E8" s="10" t="s">
        <v>14</v>
      </c>
      <c r="F8" s="10" t="s">
        <v>16</v>
      </c>
      <c r="G8" s="27" t="s">
        <v>18</v>
      </c>
      <c r="H8" s="10" t="s">
        <v>14</v>
      </c>
      <c r="I8" s="10" t="s">
        <v>16</v>
      </c>
      <c r="J8" s="54" t="s">
        <v>18</v>
      </c>
      <c r="K8" s="10" t="s">
        <v>14</v>
      </c>
      <c r="L8" s="10" t="s">
        <v>16</v>
      </c>
      <c r="M8" s="10" t="s">
        <v>14</v>
      </c>
      <c r="N8" s="10" t="s">
        <v>14</v>
      </c>
      <c r="O8" s="10" t="s">
        <v>14</v>
      </c>
      <c r="P8" s="10" t="s">
        <v>14</v>
      </c>
      <c r="Q8" s="10" t="s">
        <v>16</v>
      </c>
      <c r="R8" s="27" t="s">
        <v>18</v>
      </c>
      <c r="S8" s="10" t="s">
        <v>14</v>
      </c>
      <c r="T8" s="10" t="s">
        <v>14</v>
      </c>
      <c r="U8" s="10" t="s">
        <v>14</v>
      </c>
    </row>
    <row r="9" spans="1:22" x14ac:dyDescent="0.25">
      <c r="A9" s="34" t="s">
        <v>1</v>
      </c>
      <c r="B9" s="34"/>
      <c r="C9" s="34"/>
      <c r="D9" s="34"/>
      <c r="E9" s="6">
        <f>H9+K9+P9+O9+T9+N9</f>
        <v>2532.5</v>
      </c>
      <c r="F9" s="6">
        <f t="shared" ref="F9:G13" si="0">I9+Q9</f>
        <v>15.3</v>
      </c>
      <c r="G9" s="6">
        <f t="shared" si="0"/>
        <v>15.3</v>
      </c>
      <c r="H9" s="21">
        <v>15.3</v>
      </c>
      <c r="I9" s="21">
        <v>15.3</v>
      </c>
      <c r="J9" s="21">
        <v>15.3</v>
      </c>
      <c r="K9" s="18"/>
      <c r="L9" s="18"/>
      <c r="M9" s="18"/>
      <c r="N9" s="6">
        <v>2517.1999999999998</v>
      </c>
      <c r="O9" s="18"/>
      <c r="P9" s="17"/>
      <c r="Q9" s="17"/>
      <c r="R9" s="17"/>
      <c r="S9" s="17"/>
      <c r="T9" s="2"/>
      <c r="U9" s="2"/>
    </row>
    <row r="10" spans="1:22" s="11" customFormat="1" x14ac:dyDescent="0.25">
      <c r="A10" s="33" t="s">
        <v>2</v>
      </c>
      <c r="B10" s="33"/>
      <c r="C10" s="33"/>
      <c r="D10" s="33"/>
      <c r="E10" s="6">
        <f>H10+K10+P10+O10+T10+S10</f>
        <v>1747.4</v>
      </c>
      <c r="F10" s="6">
        <f t="shared" si="0"/>
        <v>119.10000000000001</v>
      </c>
      <c r="G10" s="6">
        <f t="shared" si="0"/>
        <v>119.10000000000001</v>
      </c>
      <c r="H10" s="22">
        <v>38.700000000000003</v>
      </c>
      <c r="I10" s="22">
        <v>38.700000000000003</v>
      </c>
      <c r="J10" s="22">
        <v>38.700000000000003</v>
      </c>
      <c r="K10" s="19"/>
      <c r="L10" s="19"/>
      <c r="M10" s="19"/>
      <c r="N10" s="19"/>
      <c r="O10" s="19"/>
      <c r="P10" s="22">
        <v>46</v>
      </c>
      <c r="Q10" s="23">
        <v>80.400000000000006</v>
      </c>
      <c r="R10" s="23">
        <v>80.400000000000006</v>
      </c>
      <c r="S10" s="23">
        <f>1912.4-249.7</f>
        <v>1662.7</v>
      </c>
      <c r="T10" s="26"/>
      <c r="U10" s="26"/>
    </row>
    <row r="11" spans="1:22" x14ac:dyDescent="0.25">
      <c r="A11" s="34" t="s">
        <v>3</v>
      </c>
      <c r="B11" s="34"/>
      <c r="C11" s="34"/>
      <c r="D11" s="34"/>
      <c r="E11" s="6">
        <f>H11+K11+P11+O11+T11</f>
        <v>26.7</v>
      </c>
      <c r="F11" s="6">
        <f t="shared" si="0"/>
        <v>26.7</v>
      </c>
      <c r="G11" s="6">
        <f t="shared" si="0"/>
        <v>26.7</v>
      </c>
      <c r="H11" s="21">
        <v>26.7</v>
      </c>
      <c r="I11" s="21">
        <v>26.7</v>
      </c>
      <c r="J11" s="21">
        <v>26.7</v>
      </c>
      <c r="K11" s="18"/>
      <c r="L11" s="18"/>
      <c r="M11" s="18"/>
      <c r="N11" s="18"/>
      <c r="O11" s="18"/>
      <c r="P11" s="21"/>
      <c r="Q11" s="6"/>
      <c r="R11" s="6"/>
      <c r="S11" s="6"/>
      <c r="T11" s="2"/>
      <c r="U11" s="2"/>
    </row>
    <row r="12" spans="1:22" x14ac:dyDescent="0.25">
      <c r="A12" s="34" t="s">
        <v>4</v>
      </c>
      <c r="B12" s="34"/>
      <c r="C12" s="34"/>
      <c r="D12" s="34"/>
      <c r="E12" s="6">
        <f>H12+K12+P12+O12+T12+S12</f>
        <v>1268.1999999999998</v>
      </c>
      <c r="F12" s="6">
        <f t="shared" si="0"/>
        <v>17.8</v>
      </c>
      <c r="G12" s="6">
        <f t="shared" si="0"/>
        <v>17.8</v>
      </c>
      <c r="H12" s="21">
        <v>17.8</v>
      </c>
      <c r="I12" s="21">
        <v>17.8</v>
      </c>
      <c r="J12" s="21">
        <v>17.8</v>
      </c>
      <c r="K12" s="18"/>
      <c r="L12" s="18"/>
      <c r="M12" s="18"/>
      <c r="N12" s="18"/>
      <c r="O12" s="18"/>
      <c r="P12" s="21"/>
      <c r="Q12" s="6"/>
      <c r="R12" s="6"/>
      <c r="S12" s="6">
        <f>1438.8-119.4-69</f>
        <v>1250.3999999999999</v>
      </c>
      <c r="T12" s="2"/>
      <c r="U12" s="2"/>
    </row>
    <row r="13" spans="1:22" s="11" customFormat="1" x14ac:dyDescent="0.25">
      <c r="A13" s="33" t="s">
        <v>5</v>
      </c>
      <c r="B13" s="33"/>
      <c r="C13" s="33"/>
      <c r="D13" s="33"/>
      <c r="E13" s="6">
        <f>H13+K13+P13+O13+T13</f>
        <v>10.8</v>
      </c>
      <c r="F13" s="6">
        <f t="shared" si="0"/>
        <v>10.8</v>
      </c>
      <c r="G13" s="6">
        <f t="shared" si="0"/>
        <v>10.8</v>
      </c>
      <c r="H13" s="22">
        <v>10.8</v>
      </c>
      <c r="I13" s="22">
        <v>10.8</v>
      </c>
      <c r="J13" s="22">
        <v>10.8</v>
      </c>
      <c r="K13" s="19"/>
      <c r="L13" s="19"/>
      <c r="M13" s="19"/>
      <c r="N13" s="19"/>
      <c r="O13" s="19"/>
      <c r="P13" s="22"/>
      <c r="Q13" s="23"/>
      <c r="R13" s="23"/>
      <c r="S13" s="23"/>
      <c r="T13" s="26"/>
      <c r="U13" s="26"/>
    </row>
    <row r="14" spans="1:22" s="11" customFormat="1" x14ac:dyDescent="0.25">
      <c r="A14" s="33" t="s">
        <v>6</v>
      </c>
      <c r="B14" s="33"/>
      <c r="C14" s="33"/>
      <c r="D14" s="33"/>
      <c r="E14" s="6">
        <f>H14+K14+P14+O14+T14+U14</f>
        <v>52252.899999999994</v>
      </c>
      <c r="F14" s="6">
        <f>I14+Q14+L14</f>
        <v>5272.6</v>
      </c>
      <c r="G14" s="6">
        <f>J14+R14</f>
        <v>94</v>
      </c>
      <c r="H14" s="22">
        <v>19.2</v>
      </c>
      <c r="I14" s="22">
        <v>19.2</v>
      </c>
      <c r="J14" s="22">
        <v>19.2</v>
      </c>
      <c r="K14" s="8">
        <f>49437.7</f>
        <v>49437.7</v>
      </c>
      <c r="L14" s="8">
        <v>5178.6000000000004</v>
      </c>
      <c r="M14" s="24"/>
      <c r="N14" s="24"/>
      <c r="O14" s="24"/>
      <c r="P14" s="22">
        <v>43.1</v>
      </c>
      <c r="Q14" s="23">
        <v>74.8</v>
      </c>
      <c r="R14" s="23">
        <v>74.8</v>
      </c>
      <c r="S14" s="23"/>
      <c r="T14" s="26"/>
      <c r="U14" s="23">
        <f>4830.7-2077.8</f>
        <v>2752.8999999999996</v>
      </c>
    </row>
    <row r="15" spans="1:22" s="11" customFormat="1" x14ac:dyDescent="0.25">
      <c r="A15" s="50" t="s">
        <v>8</v>
      </c>
      <c r="B15" s="51"/>
      <c r="C15" s="51"/>
      <c r="D15" s="13"/>
      <c r="E15" s="6">
        <f>H15+K15+P15+O15+T15+S15+M15</f>
        <v>528902.80000000005</v>
      </c>
      <c r="F15" s="6">
        <f>I15+Q15</f>
        <v>13037.6</v>
      </c>
      <c r="G15" s="6">
        <f>J15+R15</f>
        <v>13037.6</v>
      </c>
      <c r="H15" s="22"/>
      <c r="I15" s="22"/>
      <c r="J15" s="22"/>
      <c r="K15" s="20"/>
      <c r="L15" s="20"/>
      <c r="M15" s="30">
        <v>61000.800000000003</v>
      </c>
      <c r="N15" s="20"/>
      <c r="O15" s="6">
        <v>366187.1</v>
      </c>
      <c r="P15" s="22">
        <v>8661.2999999999993</v>
      </c>
      <c r="Q15" s="23">
        <v>13037.6</v>
      </c>
      <c r="R15" s="23">
        <v>13037.6</v>
      </c>
      <c r="S15" s="23">
        <f>1508.1-399.7</f>
        <v>1108.3999999999999</v>
      </c>
      <c r="T15" s="23">
        <f>66387.2+25558</f>
        <v>91945.2</v>
      </c>
      <c r="U15" s="26"/>
    </row>
    <row r="16" spans="1:22" x14ac:dyDescent="0.25">
      <c r="A16" s="34" t="s">
        <v>9</v>
      </c>
      <c r="B16" s="34"/>
      <c r="C16" s="34"/>
      <c r="D16" s="34"/>
      <c r="E16" s="6">
        <f>E9+E10+E11+E12+E13+E14+E15</f>
        <v>586741.30000000005</v>
      </c>
      <c r="F16" s="6">
        <f>F9+F10+F11+F12+F13+F14+F15</f>
        <v>18499.900000000001</v>
      </c>
      <c r="G16" s="6">
        <f>J16+R16</f>
        <v>13321.300000000001</v>
      </c>
      <c r="H16" s="22">
        <f t="shared" ref="H16:U16" si="1">SUM(H9:H15)</f>
        <v>128.5</v>
      </c>
      <c r="I16" s="22">
        <f t="shared" si="1"/>
        <v>128.5</v>
      </c>
      <c r="J16" s="22">
        <f t="shared" si="1"/>
        <v>128.5</v>
      </c>
      <c r="K16" s="22">
        <f t="shared" si="1"/>
        <v>49437.7</v>
      </c>
      <c r="L16" s="22">
        <f t="shared" si="1"/>
        <v>5178.6000000000004</v>
      </c>
      <c r="M16" s="22">
        <f t="shared" si="1"/>
        <v>61000.800000000003</v>
      </c>
      <c r="N16" s="22">
        <f t="shared" si="1"/>
        <v>2517.1999999999998</v>
      </c>
      <c r="O16" s="22">
        <f t="shared" si="1"/>
        <v>366187.1</v>
      </c>
      <c r="P16" s="22">
        <f t="shared" si="1"/>
        <v>8750.4</v>
      </c>
      <c r="Q16" s="23">
        <f t="shared" si="1"/>
        <v>13192.800000000001</v>
      </c>
      <c r="R16" s="23">
        <f t="shared" si="1"/>
        <v>13192.800000000001</v>
      </c>
      <c r="S16" s="23">
        <f t="shared" si="1"/>
        <v>4021.5</v>
      </c>
      <c r="T16" s="23">
        <f t="shared" si="1"/>
        <v>91945.2</v>
      </c>
      <c r="U16" s="23">
        <f t="shared" si="1"/>
        <v>2752.8999999999996</v>
      </c>
    </row>
    <row r="17" spans="1:21" x14ac:dyDescent="0.25">
      <c r="A17" s="52" t="s">
        <v>10</v>
      </c>
      <c r="B17" s="52"/>
      <c r="C17" s="52"/>
      <c r="D17" s="2"/>
      <c r="E17" s="53">
        <f>E16</f>
        <v>586741.30000000005</v>
      </c>
      <c r="F17" s="53">
        <f t="shared" ref="F17:J17" si="2">F16</f>
        <v>18499.900000000001</v>
      </c>
      <c r="G17" s="53">
        <f t="shared" si="2"/>
        <v>13321.300000000001</v>
      </c>
      <c r="H17" s="8">
        <f t="shared" si="2"/>
        <v>128.5</v>
      </c>
      <c r="I17" s="8">
        <f t="shared" si="2"/>
        <v>128.5</v>
      </c>
      <c r="J17" s="8">
        <f t="shared" si="2"/>
        <v>128.5</v>
      </c>
      <c r="K17" s="8">
        <f t="shared" ref="K17:U17" si="3">K16</f>
        <v>49437.7</v>
      </c>
      <c r="L17" s="8">
        <f t="shared" si="3"/>
        <v>5178.6000000000004</v>
      </c>
      <c r="M17" s="8">
        <f t="shared" si="3"/>
        <v>61000.800000000003</v>
      </c>
      <c r="N17" s="8">
        <f t="shared" si="3"/>
        <v>2517.1999999999998</v>
      </c>
      <c r="O17" s="8">
        <f t="shared" si="3"/>
        <v>366187.1</v>
      </c>
      <c r="P17" s="30">
        <f t="shared" si="3"/>
        <v>8750.4</v>
      </c>
      <c r="Q17" s="8">
        <f t="shared" si="3"/>
        <v>13192.800000000001</v>
      </c>
      <c r="R17" s="8">
        <f t="shared" si="3"/>
        <v>13192.800000000001</v>
      </c>
      <c r="S17" s="8">
        <f t="shared" si="3"/>
        <v>4021.5</v>
      </c>
      <c r="T17" s="8">
        <f t="shared" si="3"/>
        <v>91945.2</v>
      </c>
      <c r="U17" s="8">
        <f t="shared" si="3"/>
        <v>2752.8999999999996</v>
      </c>
    </row>
    <row r="18" spans="1:21" x14ac:dyDescent="0.25">
      <c r="H18" s="11"/>
      <c r="I18" s="11"/>
      <c r="J18" s="11"/>
    </row>
    <row r="19" spans="1:21" ht="18.75" customHeight="1" x14ac:dyDescent="0.25">
      <c r="B19" s="5" t="s">
        <v>12</v>
      </c>
      <c r="C19" s="5"/>
      <c r="D19" s="5"/>
      <c r="E19" s="5"/>
      <c r="F19" s="32"/>
      <c r="G19" s="31"/>
      <c r="H19" s="31"/>
      <c r="I19" s="31"/>
      <c r="J19" s="31"/>
    </row>
    <row r="20" spans="1:21" x14ac:dyDescent="0.25">
      <c r="B20" s="5" t="s">
        <v>13</v>
      </c>
      <c r="C20" s="5"/>
      <c r="D20" s="5"/>
      <c r="E20" s="49" t="s">
        <v>24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29"/>
    </row>
    <row r="21" spans="1:21" x14ac:dyDescent="0.25">
      <c r="A21" s="46"/>
      <c r="B21" s="47"/>
      <c r="C21" s="47"/>
      <c r="D21" s="48"/>
      <c r="E21" s="48"/>
      <c r="F21" s="48"/>
      <c r="G21" s="48"/>
      <c r="H21" s="48"/>
      <c r="I21" s="48"/>
      <c r="J21" s="48"/>
      <c r="K21" s="15"/>
      <c r="L21" s="15"/>
      <c r="M21" s="15"/>
      <c r="N21" s="15"/>
      <c r="O21" s="15"/>
    </row>
    <row r="22" spans="1:21" ht="15.75" customHeight="1" x14ac:dyDescent="0.25">
      <c r="C22" s="31"/>
      <c r="D22" s="31"/>
      <c r="E22" s="31"/>
      <c r="F22" s="31"/>
      <c r="P22" s="9"/>
      <c r="Q22" s="9"/>
    </row>
    <row r="23" spans="1:21" x14ac:dyDescent="0.25">
      <c r="A23" s="5"/>
      <c r="Q23" s="7"/>
    </row>
    <row r="24" spans="1:21" s="12" customFormat="1" ht="15" customHeight="1" x14ac:dyDescent="0.25">
      <c r="A24" s="45"/>
      <c r="B24" s="45"/>
      <c r="C24" s="45"/>
      <c r="D24" s="45"/>
      <c r="E24" s="45"/>
      <c r="F24" s="4"/>
      <c r="G24" s="4"/>
      <c r="H24" s="4"/>
      <c r="I24" s="4"/>
      <c r="J24" s="4"/>
    </row>
    <row r="25" spans="1:21" ht="13.5" customHeight="1" x14ac:dyDescent="0.25">
      <c r="A25" s="45"/>
      <c r="B25" s="45"/>
      <c r="C25" s="45"/>
      <c r="D25" s="45"/>
      <c r="E25" s="45"/>
      <c r="F25" s="4"/>
      <c r="G25" s="4"/>
      <c r="H25" s="4"/>
      <c r="I25" s="4"/>
      <c r="J25" s="4"/>
    </row>
    <row r="26" spans="1:21" x14ac:dyDescent="0.25">
      <c r="A26" s="44"/>
      <c r="B26" s="44"/>
      <c r="C26" s="44"/>
      <c r="D26" s="44"/>
      <c r="E26" s="44"/>
      <c r="F26" s="3"/>
      <c r="G26" s="3"/>
      <c r="H26" s="3"/>
      <c r="I26" s="3"/>
      <c r="J26" s="3"/>
    </row>
  </sheetData>
  <mergeCells count="20">
    <mergeCell ref="A12:D12"/>
    <mergeCell ref="A13:D13"/>
    <mergeCell ref="A26:E26"/>
    <mergeCell ref="A14:D14"/>
    <mergeCell ref="A16:D16"/>
    <mergeCell ref="A24:E24"/>
    <mergeCell ref="A25:E25"/>
    <mergeCell ref="A17:C17"/>
    <mergeCell ref="A21:J21"/>
    <mergeCell ref="E20:R20"/>
    <mergeCell ref="A15:C15"/>
    <mergeCell ref="A10:D10"/>
    <mergeCell ref="A11:D11"/>
    <mergeCell ref="A9:D9"/>
    <mergeCell ref="A5:U5"/>
    <mergeCell ref="E7:G7"/>
    <mergeCell ref="P7:R7"/>
    <mergeCell ref="H7:J7"/>
    <mergeCell ref="A7:D8"/>
    <mergeCell ref="K7:L7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Company>Финотдел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ZamestitelZav</cp:lastModifiedBy>
  <cp:lastPrinted>2024-12-12T11:35:57Z</cp:lastPrinted>
  <dcterms:created xsi:type="dcterms:W3CDTF">2007-11-05T11:35:55Z</dcterms:created>
  <dcterms:modified xsi:type="dcterms:W3CDTF">2024-12-12T11:36:56Z</dcterms:modified>
</cp:coreProperties>
</file>