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480" windowHeight="8880" tabRatio="607"/>
  </bookViews>
  <sheets>
    <sheet name="все года" sheetId="1" r:id="rId1"/>
  </sheets>
  <definedNames>
    <definedName name="_xlnm._FilterDatabase" localSheetId="0" hidden="1">'все года'!$A$9:$N$90</definedName>
    <definedName name="_xlnm.Print_Titles" localSheetId="0">'все года'!$8:$10</definedName>
    <definedName name="_xlnm.Print_Area" localSheetId="0">'все года'!$A$1:$N$104</definedName>
  </definedNames>
  <calcPr calcId="144525" fullCalcOnLoad="1"/>
</workbook>
</file>

<file path=xl/calcChain.xml><?xml version="1.0" encoding="utf-8"?>
<calcChain xmlns="http://schemas.openxmlformats.org/spreadsheetml/2006/main">
  <c r="N70" i="1" l="1"/>
  <c r="M70" i="1"/>
  <c r="L70" i="1"/>
  <c r="D68" i="1"/>
  <c r="N53" i="1"/>
  <c r="F52" i="1"/>
  <c r="M53" i="1"/>
  <c r="E52" i="1"/>
  <c r="L53" i="1"/>
  <c r="D52" i="1"/>
  <c r="N51" i="1"/>
  <c r="M51" i="1"/>
  <c r="M90" i="1"/>
  <c r="L51" i="1"/>
  <c r="D59" i="1"/>
  <c r="F37" i="1"/>
  <c r="E37" i="1"/>
  <c r="D37" i="1"/>
  <c r="F63" i="1"/>
  <c r="E63" i="1"/>
  <c r="D63" i="1"/>
  <c r="F61" i="1"/>
  <c r="E61" i="1"/>
  <c r="D61" i="1"/>
  <c r="F57" i="1"/>
  <c r="E57" i="1"/>
  <c r="D57" i="1"/>
  <c r="F36" i="1"/>
  <c r="E36" i="1"/>
  <c r="D36" i="1"/>
  <c r="E68" i="1"/>
  <c r="E48" i="1"/>
  <c r="E41" i="1"/>
  <c r="D15" i="1"/>
  <c r="D34" i="1"/>
  <c r="F59" i="1"/>
  <c r="E59" i="1"/>
  <c r="F32" i="1"/>
  <c r="E32" i="1"/>
  <c r="D32" i="1"/>
  <c r="F14" i="1"/>
  <c r="E14" i="1"/>
  <c r="D14" i="1"/>
  <c r="F15" i="1"/>
  <c r="E15" i="1"/>
  <c r="D16" i="1"/>
  <c r="F20" i="1"/>
  <c r="E20" i="1"/>
  <c r="D20" i="1"/>
  <c r="F25" i="1"/>
  <c r="E25" i="1"/>
  <c r="D25" i="1"/>
  <c r="F38" i="1"/>
  <c r="E38" i="1"/>
  <c r="D38" i="1"/>
  <c r="F39" i="1"/>
  <c r="E39" i="1"/>
  <c r="D39" i="1"/>
  <c r="F41" i="1"/>
  <c r="D41" i="1"/>
  <c r="F43" i="1"/>
  <c r="E43" i="1"/>
  <c r="D43" i="1"/>
  <c r="F45" i="1"/>
  <c r="E45" i="1"/>
  <c r="D45" i="1"/>
  <c r="F46" i="1"/>
  <c r="E46" i="1"/>
  <c r="D46" i="1"/>
  <c r="F48" i="1"/>
  <c r="D48" i="1"/>
  <c r="F50" i="1"/>
  <c r="E50" i="1"/>
  <c r="D50" i="1"/>
  <c r="F55" i="1"/>
  <c r="E55" i="1"/>
  <c r="D55" i="1"/>
  <c r="F65" i="1"/>
  <c r="E65" i="1"/>
  <c r="D65" i="1"/>
  <c r="F68" i="1"/>
  <c r="F71" i="1"/>
  <c r="E71" i="1"/>
  <c r="D71" i="1"/>
  <c r="F73" i="1"/>
  <c r="E73" i="1"/>
  <c r="D73" i="1"/>
  <c r="F75" i="1"/>
  <c r="E75" i="1"/>
  <c r="D75" i="1"/>
  <c r="F77" i="1"/>
  <c r="E77" i="1"/>
  <c r="D77" i="1"/>
  <c r="F79" i="1"/>
  <c r="E79" i="1"/>
  <c r="D79" i="1"/>
  <c r="F81" i="1"/>
  <c r="E81" i="1"/>
  <c r="D81" i="1"/>
  <c r="F83" i="1"/>
  <c r="E83" i="1"/>
  <c r="D83" i="1"/>
  <c r="F85" i="1"/>
  <c r="E85" i="1"/>
  <c r="D85" i="1"/>
  <c r="F86" i="1"/>
  <c r="E86" i="1"/>
  <c r="D86" i="1"/>
  <c r="F88" i="1"/>
  <c r="E88" i="1"/>
  <c r="D88" i="1"/>
  <c r="F34" i="1"/>
  <c r="E34" i="1"/>
  <c r="F33" i="1"/>
  <c r="E33" i="1"/>
  <c r="D33" i="1"/>
  <c r="F30" i="1"/>
  <c r="E30" i="1"/>
  <c r="D30" i="1"/>
  <c r="F28" i="1"/>
  <c r="E28" i="1"/>
  <c r="D28" i="1"/>
  <c r="F22" i="1"/>
  <c r="E22" i="1"/>
  <c r="D22" i="1"/>
  <c r="F18" i="1"/>
  <c r="E18" i="1"/>
  <c r="D18" i="1"/>
  <c r="F16" i="1"/>
  <c r="E16" i="1"/>
  <c r="F11" i="1"/>
  <c r="F90" i="1"/>
  <c r="E11" i="1"/>
  <c r="E90" i="1"/>
  <c r="D11" i="1"/>
  <c r="N90" i="1"/>
  <c r="L90" i="1"/>
  <c r="D90" i="1"/>
</calcChain>
</file>

<file path=xl/sharedStrings.xml><?xml version="1.0" encoding="utf-8"?>
<sst xmlns="http://schemas.openxmlformats.org/spreadsheetml/2006/main" count="343" uniqueCount="196">
  <si>
    <t xml:space="preserve"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
 административных правонарушениях
</t>
  </si>
  <si>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</si>
  <si>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</si>
  <si>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</si>
  <si>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 xml:space="preserve">Субвенция бюджетам муниципальных районов на осуществление полномочий по предоставлению материальной и иной помощи для погребения
</t>
  </si>
  <si>
    <t>Субвенция бюджетам муниципальных районов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</si>
  <si>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</si>
  <si>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</si>
  <si>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</si>
  <si>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</si>
  <si>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</si>
  <si>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</si>
  <si>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</si>
  <si>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</si>
  <si>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</si>
  <si>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</si>
  <si>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</si>
  <si>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</si>
  <si>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</si>
  <si>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</si>
  <si>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</si>
  <si>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</si>
  <si>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</si>
  <si>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</si>
  <si>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</si>
  <si>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</si>
  <si>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</si>
  <si>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</si>
  <si>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</si>
  <si>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</si>
  <si>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</si>
  <si>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</si>
  <si>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</si>
  <si>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</si>
  <si>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</si>
  <si>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</si>
  <si>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</si>
  <si>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</si>
  <si>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</si>
  <si>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</si>
  <si>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</si>
  <si>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</si>
  <si>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 областного сообщений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</si>
  <si>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междугородного внутриобластного сообщений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</si>
  <si>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</si>
  <si>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</si>
  <si>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</si>
  <si>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</si>
  <si>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</si>
  <si>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</si>
  <si>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</si>
  <si>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</si>
  <si>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</si>
  <si>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 xml:space="preserve"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</si>
  <si>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</si>
  <si>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</si>
  <si>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</si>
  <si>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</si>
  <si>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</si>
  <si>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</si>
  <si>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</si>
  <si>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</si>
  <si>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</si>
  <si>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</si>
  <si>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</si>
  <si>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04 1 00 72050</t>
  </si>
  <si>
    <t>04 1 00 72080</t>
  </si>
  <si>
    <t>04 1 00 72060</t>
  </si>
  <si>
    <t>04 1 00 72070</t>
  </si>
  <si>
    <t>04 3 00 72150</t>
  </si>
  <si>
    <t>04 1 00 72090</t>
  </si>
  <si>
    <t>1006</t>
  </si>
  <si>
    <t>04 1 00 72110</t>
  </si>
  <si>
    <t>04 1 00 72120</t>
  </si>
  <si>
    <t>04 1 00 52500</t>
  </si>
  <si>
    <t>0707</t>
  </si>
  <si>
    <t>04 3 00 72200</t>
  </si>
  <si>
    <t>04 1 00 52200</t>
  </si>
  <si>
    <t>99 9 00 72360</t>
  </si>
  <si>
    <t>0104</t>
  </si>
  <si>
    <t>99 9 00 72370</t>
  </si>
  <si>
    <t>99 9 00 72390</t>
  </si>
  <si>
    <t>99 9 00 72350</t>
  </si>
  <si>
    <t>0405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</si>
  <si>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</si>
  <si>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</si>
  <si>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</t>
  </si>
  <si>
    <t>120</t>
  </si>
  <si>
    <t>240</t>
  </si>
  <si>
    <t>320</t>
  </si>
  <si>
    <t>410</t>
  </si>
  <si>
    <t>620</t>
  </si>
  <si>
    <t>(тыс.руб.)</t>
  </si>
  <si>
    <t>к решению Собрания депутатов</t>
  </si>
  <si>
    <t>Реализация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</si>
  <si>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0105</t>
  </si>
  <si>
    <t>99 9 00 51200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</si>
  <si>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</si>
  <si>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</si>
  <si>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</si>
  <si>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</si>
  <si>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</si>
  <si>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913 2 02 30024 05 0000 150</t>
  </si>
  <si>
    <t xml:space="preserve">913 2 02 30022 05 0000 150 </t>
  </si>
  <si>
    <t xml:space="preserve">913 2 02 30024  05 0000 150 </t>
  </si>
  <si>
    <t>913 2 02 30024  05 0000 150</t>
  </si>
  <si>
    <t>913 2 02 30013  05 0000 150</t>
  </si>
  <si>
    <t xml:space="preserve"> 913 2 02 30024 05 0000 150</t>
  </si>
  <si>
    <t>902 2 02 35120 05 0000 150</t>
  </si>
  <si>
    <t>902 2 02 35930 05    0000 150</t>
  </si>
  <si>
    <t>907 2 02 30024 05        0000 150</t>
  </si>
  <si>
    <t>902 2 02 30024 05        0000 150</t>
  </si>
  <si>
    <t>902 2 02 30024 05      0000 150</t>
  </si>
  <si>
    <t xml:space="preserve"> 902 2 02 30024 05              0000 150</t>
  </si>
  <si>
    <t>913 2 02 30024 05     0000 150</t>
  </si>
  <si>
    <t xml:space="preserve">913 2 02 30024 05     0000 150 </t>
  </si>
  <si>
    <t>907 2 02 30024 05 0000 150</t>
  </si>
  <si>
    <t>913 2 02 35250 05 0000 150</t>
  </si>
  <si>
    <t>902 2 02 30024 05 0000 150</t>
  </si>
  <si>
    <t>913 2 02 35220 05 0000 150</t>
  </si>
  <si>
    <t>902 2 02 35082 05 0000 150</t>
  </si>
  <si>
    <t xml:space="preserve"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</si>
  <si>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</si>
  <si>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
</t>
  </si>
  <si>
    <t>Субвенция на осуществление полномочий по назначению и осуществлению ежемесячной выплаты в связи с рождением (усыновлением) первого ребенка</t>
  </si>
  <si>
    <t>907 2 02 39999 05 0000 151</t>
  </si>
  <si>
    <t>0702</t>
  </si>
  <si>
    <t>610</t>
  </si>
  <si>
    <t>0901</t>
  </si>
  <si>
    <t>01 7 00 72430</t>
  </si>
  <si>
    <t>04 3 00 72420</t>
  </si>
  <si>
    <t>04 4 00 72260</t>
  </si>
  <si>
    <t>0701</t>
  </si>
  <si>
    <t>811</t>
  </si>
  <si>
    <t>913 2 02 30024 05 00 0000 150</t>
  </si>
  <si>
    <t>913 2 02 35573 05 0000 150</t>
  </si>
  <si>
    <t>0703</t>
  </si>
  <si>
    <t>06 2 00 72400</t>
  </si>
  <si>
    <t>04 3 Р1 72440</t>
  </si>
  <si>
    <t>04 3 Р1  55730</t>
  </si>
  <si>
    <t>04 3 Р1 50840</t>
  </si>
  <si>
    <t>04 3 Р1 72160</t>
  </si>
  <si>
    <t>04 3 Р1 72210</t>
  </si>
  <si>
    <t>04 3 Р1 72240</t>
  </si>
  <si>
    <t>01 1 00 72430</t>
  </si>
  <si>
    <t xml:space="preserve"> 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</si>
  <si>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</si>
  <si>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</si>
  <si>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
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</si>
  <si>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</si>
  <si>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сумма 2022 год</t>
  </si>
  <si>
    <t>Сумма 2022 год</t>
  </si>
  <si>
    <t xml:space="preserve">Субвенция бюджетам муниципальных районов на осуществление полномочий по
 государственной регистрации актов гражданского состояния
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</si>
  <si>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</si>
  <si>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</si>
  <si>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</si>
  <si>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</si>
  <si>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>0902</t>
  </si>
  <si>
    <t xml:space="preserve">Председатель Собрания депутатов - </t>
  </si>
  <si>
    <t>глава Цимлянского района</t>
  </si>
  <si>
    <t>Л.П. Перфилова</t>
  </si>
  <si>
    <t>сумма 2023 год</t>
  </si>
  <si>
    <t>Сумма 2023 год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</si>
  <si>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  нагрудным знаком «Почетный донор России»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</si>
  <si>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  и социальной защиты населения
</t>
  </si>
  <si>
    <t xml:space="preserve">Субвенция бюджетам муниципальных районов 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
</t>
  </si>
  <si>
    <t>913 2 02 35302 05 0000 150</t>
  </si>
  <si>
    <t>04 3 00 R3020</t>
  </si>
  <si>
    <t>913 2 02 35084 05 0000 150</t>
  </si>
  <si>
    <t>04 3 00 72470</t>
  </si>
  <si>
    <t>Распределение субвенций, предоставляемых бюджету муниципального района из областного бюджета на 2022 год плановый период 2023 и 2024 годов</t>
  </si>
  <si>
    <t>Сумма 2024 год</t>
  </si>
  <si>
    <t>сумма 2024 год</t>
  </si>
  <si>
    <t>Приложение  № 7</t>
  </si>
  <si>
    <t>Субвенция бюджетам муниципальных районов на осуществление полномочий по предоставлению мер социальной под-держки реабилитированных лиц, лиц, признанных пострадавшими от политических репрессий, и членов их семей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</si>
  <si>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при-своения звания «Ветеран труда»</t>
  </si>
  <si>
    <t>04 1 00 72490</t>
  </si>
  <si>
    <t>Осуществление полномочий по предоставлению мер социальной поддержки тружеников тыла</t>
  </si>
  <si>
    <t>Субвенция бюджетам муниципальных районов на осуществление полномочий по предоставлению мер социальной поддержки тружеников тыла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</si>
  <si>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</si>
  <si>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</si>
  <si>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</si>
  <si>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семт лет включительно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</si>
  <si>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</si>
  <si>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</si>
  <si>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полномочий по назначению и осуществлению ежемесячной выплаты в связи с рождением (усыновлением) первого ребенка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</si>
  <si>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</si>
  <si>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бюджетам муниципальных районов на осуществление полномочий по предоставлению мер социальной под-держки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</si>
  <si>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16 7 00 R5083</t>
  </si>
  <si>
    <t>16 7 00 R5086</t>
  </si>
  <si>
    <t>Расходы на поддержку сельскохозяйственного производства по отдельным подотраслям растениеводства и животноводства (Субсидии сельскохозяйственным товаропроизводителям (кроме граждан, ведущих личное подсобное хозяйство) на поддержку сельскохозяйственного производства по отдельным подотраслям растениеводства и животноводства в целях возмещения части затрат на поддержку элитного семеноводства)</t>
  </si>
  <si>
    <t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</t>
  </si>
  <si>
    <t>04 1 00 72520</t>
  </si>
  <si>
    <t>04 1 00 72500</t>
  </si>
  <si>
    <t>04 1 00 72510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</si>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</sst>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.0"/>
    <numFmt numFmtId="176" formatCode="#,##0.0"/>
    <numFmt numFmtId="181" formatCode="000000"/>
    <numFmt numFmtId="182" formatCode="#,##0.00&quot;р.&quot;"/>
  </numFmts>
  <fonts count="5" x14ac:knownFonts="1">
    <font>
      <sz val="10"/>
      <name val="Arial Cyr"/>
      <family val="2"/>
      <charset val="204"/>
    </font>
    <font>
      <sz val="10"/>
      <name val="Arial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114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76" fontId="3" fillId="2" borderId="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72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172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72" fontId="3" fillId="2" borderId="1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center"/>
    </xf>
    <xf numFmtId="172" fontId="3" fillId="2" borderId="1" xfId="0" applyNumberFormat="1" applyFont="1" applyFill="1" applyBorder="1" applyAlignment="1">
      <alignment vertical="top" wrapText="1"/>
    </xf>
    <xf numFmtId="176" fontId="3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top" wrapText="1"/>
    </xf>
    <xf numFmtId="176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76" fontId="3" fillId="2" borderId="4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176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176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176" fontId="3" fillId="2" borderId="2" xfId="0" applyNumberFormat="1" applyFont="1" applyFill="1" applyBorder="1" applyAlignment="1">
      <alignment horizontal="center" vertical="top" wrapText="1"/>
    </xf>
    <xf numFmtId="176" fontId="3" fillId="2" borderId="1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76" fontId="3" fillId="2" borderId="2" xfId="0" applyNumberFormat="1" applyFont="1" applyFill="1" applyBorder="1" applyAlignment="1">
      <alignment horizontal="center" vertical="top" wrapText="1"/>
    </xf>
    <xf numFmtId="176" fontId="3" fillId="2" borderId="3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176" fontId="3" fillId="2" borderId="4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top" wrapText="1"/>
    </xf>
    <xf numFmtId="176" fontId="3" fillId="2" borderId="8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vertical="center"/>
    </xf>
    <xf numFmtId="9" fontId="3" fillId="2" borderId="0" xfId="1" applyFont="1" applyFill="1" applyAlignment="1">
      <alignment horizontal="right" vertical="center"/>
    </xf>
    <xf numFmtId="182" fontId="3" fillId="2" borderId="2" xfId="0" applyNumberFormat="1" applyFont="1" applyFill="1" applyBorder="1" applyAlignment="1">
      <alignment horizontal="left" vertical="top" wrapText="1"/>
    </xf>
    <xf numFmtId="182" fontId="3" fillId="2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righ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view="pageBreakPreview" topLeftCell="A89" zoomScale="55" zoomScaleNormal="75" zoomScaleSheetLayoutView="55" workbookViewId="0">
      <selection activeCell="C92" sqref="C92"/>
    </sheetView>
  </sheetViews>
  <sheetFormatPr defaultRowHeight="15.75" x14ac:dyDescent="0.25"/>
  <cols>
    <col min="1" max="1" width="6.42578125" style="1" customWidth="1"/>
    <col min="2" max="2" width="50.7109375" style="12" customWidth="1"/>
    <col min="3" max="4" width="15.7109375" style="2" customWidth="1"/>
    <col min="5" max="5" width="16.28515625" style="2" customWidth="1"/>
    <col min="6" max="6" width="16" style="2" customWidth="1"/>
    <col min="7" max="7" width="53.140625" style="12" customWidth="1"/>
    <col min="8" max="8" width="11.42578125" style="2" customWidth="1"/>
    <col min="9" max="9" width="14.140625" style="2" customWidth="1"/>
    <col min="10" max="10" width="15" style="2" customWidth="1"/>
    <col min="11" max="11" width="12" style="2" customWidth="1"/>
    <col min="12" max="12" width="16.85546875" style="2" customWidth="1"/>
    <col min="13" max="13" width="17.28515625" style="3" customWidth="1"/>
    <col min="14" max="14" width="16.5703125" style="1" customWidth="1"/>
    <col min="15" max="16384" width="9.140625" style="4"/>
  </cols>
  <sheetData>
    <row r="1" spans="1:14" s="11" customFormat="1" x14ac:dyDescent="0.25">
      <c r="A1" s="1"/>
      <c r="B1" s="12"/>
      <c r="C1" s="2"/>
      <c r="D1" s="2"/>
      <c r="E1" s="2"/>
      <c r="F1" s="2"/>
      <c r="G1" s="13"/>
      <c r="H1" s="5"/>
      <c r="I1" s="5"/>
      <c r="J1" s="110" t="s">
        <v>173</v>
      </c>
      <c r="K1" s="110"/>
      <c r="L1" s="110"/>
      <c r="M1" s="110"/>
      <c r="N1" s="110"/>
    </row>
    <row r="2" spans="1:14" s="11" customFormat="1" x14ac:dyDescent="0.25">
      <c r="A2" s="1"/>
      <c r="B2" s="12"/>
      <c r="C2" s="2"/>
      <c r="D2" s="2"/>
      <c r="E2" s="2"/>
      <c r="F2" s="2"/>
      <c r="G2" s="13"/>
      <c r="H2" s="5"/>
      <c r="I2" s="109" t="s">
        <v>93</v>
      </c>
      <c r="J2" s="109"/>
      <c r="K2" s="109"/>
      <c r="L2" s="109"/>
      <c r="M2" s="109"/>
      <c r="N2" s="109"/>
    </row>
    <row r="3" spans="1:14" s="11" customFormat="1" x14ac:dyDescent="0.25">
      <c r="A3" s="1"/>
      <c r="B3" s="12"/>
      <c r="C3" s="2"/>
      <c r="D3" s="2"/>
      <c r="E3" s="2"/>
      <c r="F3" s="2"/>
      <c r="G3" s="13"/>
      <c r="H3" s="5"/>
      <c r="I3" s="109" t="s">
        <v>195</v>
      </c>
      <c r="J3" s="109"/>
      <c r="K3" s="109"/>
      <c r="L3" s="109"/>
      <c r="M3" s="109"/>
      <c r="N3" s="109"/>
    </row>
    <row r="4" spans="1:14" s="11" customFormat="1" x14ac:dyDescent="0.25">
      <c r="A4" s="1"/>
      <c r="B4" s="12"/>
      <c r="C4" s="2"/>
      <c r="D4" s="2"/>
      <c r="E4" s="2"/>
      <c r="F4" s="2"/>
      <c r="G4" s="13"/>
      <c r="H4" s="5"/>
      <c r="I4" s="5"/>
      <c r="J4" s="1"/>
      <c r="K4" s="1"/>
      <c r="L4" s="1"/>
      <c r="M4" s="6"/>
      <c r="N4" s="1"/>
    </row>
    <row r="5" spans="1:14" s="11" customFormat="1" ht="15.75" customHeight="1" x14ac:dyDescent="0.25">
      <c r="A5" s="66" t="s">
        <v>170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s="11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2"/>
    </row>
    <row r="7" spans="1:14" s="11" customFormat="1" x14ac:dyDescent="0.25">
      <c r="A7" s="1"/>
      <c r="B7" s="12"/>
      <c r="C7" s="2"/>
      <c r="D7" s="2"/>
      <c r="E7" s="2"/>
      <c r="F7" s="2"/>
      <c r="G7" s="12"/>
      <c r="H7" s="2"/>
      <c r="I7" s="2"/>
      <c r="J7" s="2"/>
      <c r="K7" s="2"/>
      <c r="L7" s="2"/>
      <c r="M7" s="95" t="s">
        <v>92</v>
      </c>
      <c r="N7" s="95"/>
    </row>
    <row r="8" spans="1:14" s="2" customFormat="1" x14ac:dyDescent="0.2">
      <c r="A8" s="99" t="s">
        <v>14</v>
      </c>
      <c r="B8" s="99" t="s">
        <v>37</v>
      </c>
      <c r="C8" s="98" t="s">
        <v>15</v>
      </c>
      <c r="D8" s="98" t="s">
        <v>150</v>
      </c>
      <c r="E8" s="98" t="s">
        <v>161</v>
      </c>
      <c r="F8" s="98" t="s">
        <v>172</v>
      </c>
      <c r="G8" s="98" t="s">
        <v>38</v>
      </c>
      <c r="H8" s="101" t="s">
        <v>16</v>
      </c>
      <c r="I8" s="102"/>
      <c r="J8" s="102"/>
      <c r="K8" s="103"/>
      <c r="L8" s="96" t="s">
        <v>151</v>
      </c>
      <c r="M8" s="96" t="s">
        <v>162</v>
      </c>
      <c r="N8" s="96" t="s">
        <v>171</v>
      </c>
    </row>
    <row r="9" spans="1:14" s="2" customFormat="1" ht="66.75" customHeight="1" x14ac:dyDescent="0.2">
      <c r="A9" s="100"/>
      <c r="B9" s="100"/>
      <c r="C9" s="98"/>
      <c r="D9" s="98"/>
      <c r="E9" s="98"/>
      <c r="F9" s="98"/>
      <c r="G9" s="98"/>
      <c r="H9" s="39" t="s">
        <v>17</v>
      </c>
      <c r="I9" s="39" t="s">
        <v>18</v>
      </c>
      <c r="J9" s="39" t="s">
        <v>19</v>
      </c>
      <c r="K9" s="39" t="s">
        <v>20</v>
      </c>
      <c r="L9" s="97"/>
      <c r="M9" s="97"/>
      <c r="N9" s="97"/>
    </row>
    <row r="10" spans="1:14" s="1" customFormat="1" x14ac:dyDescent="0.2">
      <c r="A10" s="10">
        <v>1</v>
      </c>
      <c r="B10" s="27">
        <v>2</v>
      </c>
      <c r="C10" s="39">
        <v>3</v>
      </c>
      <c r="D10" s="39">
        <v>4</v>
      </c>
      <c r="E10" s="39">
        <v>5</v>
      </c>
      <c r="F10" s="39">
        <v>6</v>
      </c>
      <c r="G10" s="27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7">
        <v>13</v>
      </c>
      <c r="N10" s="7">
        <v>14</v>
      </c>
    </row>
    <row r="11" spans="1:14" s="16" customFormat="1" ht="22.5" customHeight="1" x14ac:dyDescent="0.2">
      <c r="A11" s="69">
        <v>1</v>
      </c>
      <c r="B11" s="71" t="s">
        <v>164</v>
      </c>
      <c r="C11" s="79" t="s">
        <v>102</v>
      </c>
      <c r="D11" s="75">
        <f>L11+L12+L13</f>
        <v>17500.3</v>
      </c>
      <c r="E11" s="75">
        <f>M11+M12+M13</f>
        <v>18190.599999999999</v>
      </c>
      <c r="F11" s="75">
        <f>N11+N12+N13</f>
        <v>18908.8</v>
      </c>
      <c r="G11" s="71" t="s">
        <v>13</v>
      </c>
      <c r="H11" s="73">
        <v>913</v>
      </c>
      <c r="I11" s="73">
        <v>1006</v>
      </c>
      <c r="J11" s="73" t="s">
        <v>72</v>
      </c>
      <c r="K11" s="25" t="s">
        <v>87</v>
      </c>
      <c r="L11" s="26">
        <v>16600.3</v>
      </c>
      <c r="M11" s="26">
        <v>17290.599999999999</v>
      </c>
      <c r="N11" s="26">
        <v>18008.8</v>
      </c>
    </row>
    <row r="12" spans="1:14" s="16" customFormat="1" ht="21.75" customHeight="1" x14ac:dyDescent="0.2">
      <c r="A12" s="77"/>
      <c r="B12" s="81"/>
      <c r="C12" s="79"/>
      <c r="D12" s="89"/>
      <c r="E12" s="89"/>
      <c r="F12" s="89"/>
      <c r="G12" s="81"/>
      <c r="H12" s="89"/>
      <c r="I12" s="89"/>
      <c r="J12" s="89"/>
      <c r="K12" s="25" t="s">
        <v>88</v>
      </c>
      <c r="L12" s="26">
        <v>896</v>
      </c>
      <c r="M12" s="26">
        <v>896</v>
      </c>
      <c r="N12" s="26">
        <v>896</v>
      </c>
    </row>
    <row r="13" spans="1:14" s="16" customFormat="1" ht="22.5" customHeight="1" x14ac:dyDescent="0.2">
      <c r="A13" s="77"/>
      <c r="B13" s="81"/>
      <c r="C13" s="79"/>
      <c r="D13" s="74"/>
      <c r="E13" s="74"/>
      <c r="F13" s="74"/>
      <c r="G13" s="72"/>
      <c r="H13" s="74"/>
      <c r="I13" s="74"/>
      <c r="J13" s="74"/>
      <c r="K13" s="25">
        <v>850</v>
      </c>
      <c r="L13" s="26">
        <v>4</v>
      </c>
      <c r="M13" s="26">
        <v>4</v>
      </c>
      <c r="N13" s="26">
        <v>4</v>
      </c>
    </row>
    <row r="14" spans="1:14" s="16" customFormat="1" ht="54.75" customHeight="1" x14ac:dyDescent="0.2">
      <c r="A14" s="70"/>
      <c r="B14" s="72"/>
      <c r="C14" s="25" t="s">
        <v>118</v>
      </c>
      <c r="D14" s="26">
        <f t="shared" ref="D14:F15" si="0">L14</f>
        <v>2947.6</v>
      </c>
      <c r="E14" s="26">
        <f t="shared" si="0"/>
        <v>3063.8</v>
      </c>
      <c r="F14" s="26">
        <f t="shared" si="0"/>
        <v>3184.5</v>
      </c>
      <c r="G14" s="46" t="s">
        <v>44</v>
      </c>
      <c r="H14" s="28" t="s">
        <v>24</v>
      </c>
      <c r="I14" s="41" t="s">
        <v>71</v>
      </c>
      <c r="J14" s="41" t="s">
        <v>72</v>
      </c>
      <c r="K14" s="25" t="s">
        <v>91</v>
      </c>
      <c r="L14" s="26">
        <v>2947.6</v>
      </c>
      <c r="M14" s="26">
        <v>3063.8</v>
      </c>
      <c r="N14" s="26">
        <v>3184.5</v>
      </c>
    </row>
    <row r="15" spans="1:14" s="16" customFormat="1" ht="151.5" customHeight="1" x14ac:dyDescent="0.2">
      <c r="A15" s="36">
        <v>2</v>
      </c>
      <c r="B15" s="47" t="s">
        <v>148</v>
      </c>
      <c r="C15" s="33" t="s">
        <v>108</v>
      </c>
      <c r="D15" s="31">
        <f>L15</f>
        <v>112.4</v>
      </c>
      <c r="E15" s="31">
        <f t="shared" si="0"/>
        <v>6.7</v>
      </c>
      <c r="F15" s="31">
        <f t="shared" si="0"/>
        <v>5.9</v>
      </c>
      <c r="G15" s="47" t="s">
        <v>94</v>
      </c>
      <c r="H15" s="41" t="s">
        <v>24</v>
      </c>
      <c r="I15" s="41" t="s">
        <v>95</v>
      </c>
      <c r="J15" s="41" t="s">
        <v>96</v>
      </c>
      <c r="K15" s="41" t="s">
        <v>88</v>
      </c>
      <c r="L15" s="31">
        <v>112.4</v>
      </c>
      <c r="M15" s="31">
        <v>6.7</v>
      </c>
      <c r="N15" s="31">
        <v>5.9</v>
      </c>
    </row>
    <row r="16" spans="1:14" s="16" customFormat="1" ht="15.75" customHeight="1" x14ac:dyDescent="0.2">
      <c r="A16" s="69">
        <v>3</v>
      </c>
      <c r="B16" s="71" t="s">
        <v>2</v>
      </c>
      <c r="C16" s="73" t="s">
        <v>113</v>
      </c>
      <c r="D16" s="75">
        <f>L16+L17</f>
        <v>657</v>
      </c>
      <c r="E16" s="75">
        <f>M16+M17</f>
        <v>682.4</v>
      </c>
      <c r="F16" s="75">
        <f>N16+N17</f>
        <v>708.7</v>
      </c>
      <c r="G16" s="87" t="s">
        <v>32</v>
      </c>
      <c r="H16" s="67" t="s">
        <v>24</v>
      </c>
      <c r="I16" s="67" t="s">
        <v>79</v>
      </c>
      <c r="J16" s="67" t="s">
        <v>78</v>
      </c>
      <c r="K16" s="40" t="s">
        <v>87</v>
      </c>
      <c r="L16" s="30">
        <v>631</v>
      </c>
      <c r="M16" s="30">
        <v>647.4</v>
      </c>
      <c r="N16" s="30">
        <v>668.7</v>
      </c>
    </row>
    <row r="17" spans="1:14" s="16" customFormat="1" ht="57" customHeight="1" x14ac:dyDescent="0.2">
      <c r="A17" s="70"/>
      <c r="B17" s="72"/>
      <c r="C17" s="74"/>
      <c r="D17" s="76"/>
      <c r="E17" s="76"/>
      <c r="F17" s="76"/>
      <c r="G17" s="88"/>
      <c r="H17" s="68"/>
      <c r="I17" s="68"/>
      <c r="J17" s="68"/>
      <c r="K17" s="28" t="s">
        <v>88</v>
      </c>
      <c r="L17" s="26">
        <v>26</v>
      </c>
      <c r="M17" s="26">
        <v>35</v>
      </c>
      <c r="N17" s="26">
        <v>40</v>
      </c>
    </row>
    <row r="18" spans="1:14" s="16" customFormat="1" ht="40.5" customHeight="1" x14ac:dyDescent="0.2">
      <c r="A18" s="69">
        <v>4</v>
      </c>
      <c r="B18" s="71" t="s">
        <v>3</v>
      </c>
      <c r="C18" s="73" t="s">
        <v>111</v>
      </c>
      <c r="D18" s="75">
        <f>L18+L19</f>
        <v>652.70000000000005</v>
      </c>
      <c r="E18" s="75">
        <f>M18+M19</f>
        <v>678.1</v>
      </c>
      <c r="F18" s="75">
        <f>N18+N19</f>
        <v>704.4</v>
      </c>
      <c r="G18" s="71" t="s">
        <v>28</v>
      </c>
      <c r="H18" s="67" t="s">
        <v>24</v>
      </c>
      <c r="I18" s="67" t="s">
        <v>79</v>
      </c>
      <c r="J18" s="67" t="s">
        <v>80</v>
      </c>
      <c r="K18" s="28" t="s">
        <v>87</v>
      </c>
      <c r="L18" s="26">
        <v>632.70000000000005</v>
      </c>
      <c r="M18" s="26">
        <v>658.1</v>
      </c>
      <c r="N18" s="26">
        <v>684.4</v>
      </c>
    </row>
    <row r="19" spans="1:14" s="16" customFormat="1" ht="34.5" customHeight="1" x14ac:dyDescent="0.2">
      <c r="A19" s="70"/>
      <c r="B19" s="72"/>
      <c r="C19" s="74"/>
      <c r="D19" s="76"/>
      <c r="E19" s="76"/>
      <c r="F19" s="76"/>
      <c r="G19" s="72"/>
      <c r="H19" s="68"/>
      <c r="I19" s="68"/>
      <c r="J19" s="68"/>
      <c r="K19" s="28" t="s">
        <v>88</v>
      </c>
      <c r="L19" s="26">
        <v>20</v>
      </c>
      <c r="M19" s="26">
        <v>20</v>
      </c>
      <c r="N19" s="26">
        <v>20</v>
      </c>
    </row>
    <row r="20" spans="1:14" s="16" customFormat="1" ht="84" customHeight="1" x14ac:dyDescent="0.2">
      <c r="A20" s="69">
        <v>5</v>
      </c>
      <c r="B20" s="71" t="s">
        <v>0</v>
      </c>
      <c r="C20" s="73" t="s">
        <v>118</v>
      </c>
      <c r="D20" s="75">
        <f>L20</f>
        <v>0.3</v>
      </c>
      <c r="E20" s="75">
        <f>M20</f>
        <v>0.3</v>
      </c>
      <c r="F20" s="75">
        <f>N20</f>
        <v>0.3</v>
      </c>
      <c r="G20" s="84" t="s">
        <v>48</v>
      </c>
      <c r="H20" s="67" t="s">
        <v>24</v>
      </c>
      <c r="I20" s="67" t="s">
        <v>79</v>
      </c>
      <c r="J20" s="67" t="s">
        <v>81</v>
      </c>
      <c r="K20" s="67" t="s">
        <v>88</v>
      </c>
      <c r="L20" s="75">
        <v>0.3</v>
      </c>
      <c r="M20" s="75">
        <v>0.3</v>
      </c>
      <c r="N20" s="75">
        <v>0.3</v>
      </c>
    </row>
    <row r="21" spans="1:14" s="16" customFormat="1" ht="57.75" customHeight="1" x14ac:dyDescent="0.2">
      <c r="A21" s="70"/>
      <c r="B21" s="72"/>
      <c r="C21" s="74"/>
      <c r="D21" s="76"/>
      <c r="E21" s="76"/>
      <c r="F21" s="76"/>
      <c r="G21" s="85"/>
      <c r="H21" s="68"/>
      <c r="I21" s="68"/>
      <c r="J21" s="68"/>
      <c r="K21" s="68"/>
      <c r="L21" s="76"/>
      <c r="M21" s="76"/>
      <c r="N21" s="76"/>
    </row>
    <row r="22" spans="1:14" s="42" customFormat="1" ht="112.5" customHeight="1" x14ac:dyDescent="0.2">
      <c r="A22" s="69">
        <v>6</v>
      </c>
      <c r="B22" s="86" t="s">
        <v>121</v>
      </c>
      <c r="C22" s="79" t="s">
        <v>118</v>
      </c>
      <c r="D22" s="90">
        <f>L22+L23+L24</f>
        <v>28617.8</v>
      </c>
      <c r="E22" s="90">
        <f>M22+M23+M24</f>
        <v>29977.599999999999</v>
      </c>
      <c r="F22" s="90">
        <f>N22+N23+N24</f>
        <v>31440</v>
      </c>
      <c r="G22" s="86" t="s">
        <v>145</v>
      </c>
      <c r="H22" s="79">
        <v>902</v>
      </c>
      <c r="I22" s="93" t="s">
        <v>128</v>
      </c>
      <c r="J22" s="28" t="s">
        <v>144</v>
      </c>
      <c r="K22" s="28" t="s">
        <v>127</v>
      </c>
      <c r="L22" s="26">
        <v>8569.7999999999993</v>
      </c>
      <c r="M22" s="26">
        <v>8921.7000000000007</v>
      </c>
      <c r="N22" s="26">
        <v>9301.2000000000007</v>
      </c>
    </row>
    <row r="23" spans="1:14" s="42" customFormat="1" ht="102.75" customHeight="1" x14ac:dyDescent="0.2">
      <c r="A23" s="77"/>
      <c r="B23" s="86"/>
      <c r="C23" s="79"/>
      <c r="D23" s="90"/>
      <c r="E23" s="90"/>
      <c r="F23" s="90"/>
      <c r="G23" s="86"/>
      <c r="H23" s="79"/>
      <c r="I23" s="93"/>
      <c r="J23" s="28" t="s">
        <v>129</v>
      </c>
      <c r="K23" s="28" t="s">
        <v>127</v>
      </c>
      <c r="L23" s="26">
        <v>19178.599999999999</v>
      </c>
      <c r="M23" s="26">
        <v>20161.8</v>
      </c>
      <c r="N23" s="26">
        <v>21217.5</v>
      </c>
    </row>
    <row r="24" spans="1:14" s="42" customFormat="1" ht="70.5" customHeight="1" x14ac:dyDescent="0.2">
      <c r="A24" s="70"/>
      <c r="B24" s="86"/>
      <c r="C24" s="79"/>
      <c r="D24" s="90"/>
      <c r="E24" s="90"/>
      <c r="F24" s="90"/>
      <c r="G24" s="86"/>
      <c r="H24" s="79"/>
      <c r="I24" s="28" t="s">
        <v>157</v>
      </c>
      <c r="J24" s="28" t="s">
        <v>129</v>
      </c>
      <c r="K24" s="28" t="s">
        <v>127</v>
      </c>
      <c r="L24" s="26">
        <v>869.4</v>
      </c>
      <c r="M24" s="26">
        <v>894.1</v>
      </c>
      <c r="N24" s="26">
        <v>921.3</v>
      </c>
    </row>
    <row r="25" spans="1:14" s="44" customFormat="1" ht="93.75" customHeight="1" x14ac:dyDescent="0.2">
      <c r="A25" s="69">
        <v>7</v>
      </c>
      <c r="B25" s="71" t="s">
        <v>147</v>
      </c>
      <c r="C25" s="73" t="s">
        <v>125</v>
      </c>
      <c r="D25" s="75">
        <f>L25+L26+L27</f>
        <v>367549.89999999997</v>
      </c>
      <c r="E25" s="75">
        <f>M25+M26+M27</f>
        <v>381646.1</v>
      </c>
      <c r="F25" s="75">
        <f>N25+N26+N27</f>
        <v>396091.39999999997</v>
      </c>
      <c r="G25" s="87" t="s">
        <v>155</v>
      </c>
      <c r="H25" s="41" t="s">
        <v>22</v>
      </c>
      <c r="I25" s="41" t="s">
        <v>132</v>
      </c>
      <c r="J25" s="41" t="s">
        <v>154</v>
      </c>
      <c r="K25" s="41" t="s">
        <v>127</v>
      </c>
      <c r="L25" s="31">
        <v>101488.4</v>
      </c>
      <c r="M25" s="31">
        <v>105546.9</v>
      </c>
      <c r="N25" s="31">
        <v>109769</v>
      </c>
    </row>
    <row r="26" spans="1:14" s="44" customFormat="1" ht="90" customHeight="1" x14ac:dyDescent="0.2">
      <c r="A26" s="77"/>
      <c r="B26" s="81"/>
      <c r="C26" s="89"/>
      <c r="D26" s="83"/>
      <c r="E26" s="83"/>
      <c r="F26" s="83"/>
      <c r="G26" s="82"/>
      <c r="H26" s="41" t="s">
        <v>22</v>
      </c>
      <c r="I26" s="41" t="s">
        <v>126</v>
      </c>
      <c r="J26" s="41" t="s">
        <v>154</v>
      </c>
      <c r="K26" s="41" t="s">
        <v>127</v>
      </c>
      <c r="L26" s="31">
        <v>261094.2</v>
      </c>
      <c r="M26" s="31">
        <v>270934.2</v>
      </c>
      <c r="N26" s="31">
        <v>280950.09999999998</v>
      </c>
    </row>
    <row r="27" spans="1:14" s="44" customFormat="1" ht="67.5" customHeight="1" x14ac:dyDescent="0.2">
      <c r="A27" s="70"/>
      <c r="B27" s="72"/>
      <c r="C27" s="74"/>
      <c r="D27" s="76"/>
      <c r="E27" s="76"/>
      <c r="F27" s="76"/>
      <c r="G27" s="88"/>
      <c r="H27" s="41" t="s">
        <v>22</v>
      </c>
      <c r="I27" s="41" t="s">
        <v>136</v>
      </c>
      <c r="J27" s="41" t="s">
        <v>154</v>
      </c>
      <c r="K27" s="41" t="s">
        <v>127</v>
      </c>
      <c r="L27" s="31">
        <v>4967.3</v>
      </c>
      <c r="M27" s="31">
        <v>5165</v>
      </c>
      <c r="N27" s="31">
        <v>5372.3</v>
      </c>
    </row>
    <row r="28" spans="1:14" s="45" customFormat="1" ht="67.5" customHeight="1" x14ac:dyDescent="0.2">
      <c r="A28" s="69">
        <v>8</v>
      </c>
      <c r="B28" s="71" t="s">
        <v>97</v>
      </c>
      <c r="C28" s="73" t="s">
        <v>110</v>
      </c>
      <c r="D28" s="75">
        <f>L28+L29</f>
        <v>1331.4</v>
      </c>
      <c r="E28" s="75">
        <f>M28+M29</f>
        <v>1382</v>
      </c>
      <c r="F28" s="75">
        <f>N28+N29</f>
        <v>1434.6000000000001</v>
      </c>
      <c r="G28" s="111" t="s">
        <v>12</v>
      </c>
      <c r="H28" s="67" t="s">
        <v>22</v>
      </c>
      <c r="I28" s="67" t="s">
        <v>56</v>
      </c>
      <c r="J28" s="67" t="s">
        <v>57</v>
      </c>
      <c r="K28" s="28" t="s">
        <v>87</v>
      </c>
      <c r="L28" s="30">
        <v>1265.5</v>
      </c>
      <c r="M28" s="30">
        <v>1316.1</v>
      </c>
      <c r="N28" s="30">
        <v>1368.7</v>
      </c>
    </row>
    <row r="29" spans="1:14" s="45" customFormat="1" ht="47.25" customHeight="1" x14ac:dyDescent="0.2">
      <c r="A29" s="70"/>
      <c r="B29" s="72"/>
      <c r="C29" s="74"/>
      <c r="D29" s="76"/>
      <c r="E29" s="76"/>
      <c r="F29" s="76"/>
      <c r="G29" s="112"/>
      <c r="H29" s="68"/>
      <c r="I29" s="68"/>
      <c r="J29" s="68"/>
      <c r="K29" s="28" t="s">
        <v>88</v>
      </c>
      <c r="L29" s="26">
        <v>65.900000000000006</v>
      </c>
      <c r="M29" s="26">
        <v>65.900000000000006</v>
      </c>
      <c r="N29" s="26">
        <v>65.900000000000006</v>
      </c>
    </row>
    <row r="30" spans="1:14" s="44" customFormat="1" ht="58.5" customHeight="1" x14ac:dyDescent="0.2">
      <c r="A30" s="69">
        <v>9</v>
      </c>
      <c r="B30" s="71" t="s">
        <v>6</v>
      </c>
      <c r="C30" s="73" t="s">
        <v>116</v>
      </c>
      <c r="D30" s="75">
        <f>L30+L31</f>
        <v>4087.3</v>
      </c>
      <c r="E30" s="75">
        <f>M30+M31</f>
        <v>4087.3</v>
      </c>
      <c r="F30" s="75">
        <f>N30+N31</f>
        <v>4087.3</v>
      </c>
      <c r="G30" s="91" t="s">
        <v>39</v>
      </c>
      <c r="H30" s="67" t="s">
        <v>22</v>
      </c>
      <c r="I30" s="67" t="s">
        <v>55</v>
      </c>
      <c r="J30" s="67" t="s">
        <v>58</v>
      </c>
      <c r="K30" s="28" t="s">
        <v>88</v>
      </c>
      <c r="L30" s="26">
        <v>81.8</v>
      </c>
      <c r="M30" s="26">
        <v>81.8</v>
      </c>
      <c r="N30" s="26">
        <v>81.8</v>
      </c>
    </row>
    <row r="31" spans="1:14" s="44" customFormat="1" ht="42.75" customHeight="1" x14ac:dyDescent="0.2">
      <c r="A31" s="70"/>
      <c r="B31" s="72"/>
      <c r="C31" s="74"/>
      <c r="D31" s="76"/>
      <c r="E31" s="76"/>
      <c r="F31" s="76"/>
      <c r="G31" s="92"/>
      <c r="H31" s="68"/>
      <c r="I31" s="68"/>
      <c r="J31" s="68"/>
      <c r="K31" s="28" t="s">
        <v>89</v>
      </c>
      <c r="L31" s="26">
        <v>4005.5</v>
      </c>
      <c r="M31" s="26">
        <v>4005.5</v>
      </c>
      <c r="N31" s="26">
        <v>4005.5</v>
      </c>
    </row>
    <row r="32" spans="1:14" s="16" customFormat="1" ht="89.25" customHeight="1" x14ac:dyDescent="0.2">
      <c r="A32" s="36">
        <v>10</v>
      </c>
      <c r="B32" s="47" t="s">
        <v>9</v>
      </c>
      <c r="C32" s="33" t="s">
        <v>116</v>
      </c>
      <c r="D32" s="31">
        <f t="shared" ref="D32:F33" si="1">L32</f>
        <v>30</v>
      </c>
      <c r="E32" s="31">
        <f t="shared" si="1"/>
        <v>0</v>
      </c>
      <c r="F32" s="31">
        <f t="shared" si="1"/>
        <v>0</v>
      </c>
      <c r="G32" s="47" t="s">
        <v>156</v>
      </c>
      <c r="H32" s="41" t="s">
        <v>22</v>
      </c>
      <c r="I32" s="41" t="s">
        <v>55</v>
      </c>
      <c r="J32" s="41" t="s">
        <v>59</v>
      </c>
      <c r="K32" s="41" t="s">
        <v>89</v>
      </c>
      <c r="L32" s="31">
        <v>30</v>
      </c>
      <c r="M32" s="31">
        <v>0</v>
      </c>
      <c r="N32" s="31">
        <v>0</v>
      </c>
    </row>
    <row r="33" spans="1:14" s="16" customFormat="1" ht="154.5" customHeight="1" x14ac:dyDescent="0.2">
      <c r="A33" s="36">
        <v>11</v>
      </c>
      <c r="B33" s="38" t="s">
        <v>149</v>
      </c>
      <c r="C33" s="34" t="s">
        <v>116</v>
      </c>
      <c r="D33" s="35">
        <f t="shared" si="1"/>
        <v>13454.2</v>
      </c>
      <c r="E33" s="35">
        <f t="shared" si="1"/>
        <v>13675.9</v>
      </c>
      <c r="F33" s="35">
        <f t="shared" si="1"/>
        <v>13828.4</v>
      </c>
      <c r="G33" s="46" t="s">
        <v>122</v>
      </c>
      <c r="H33" s="34">
        <v>907</v>
      </c>
      <c r="I33" s="34">
        <v>1004</v>
      </c>
      <c r="J33" s="48" t="s">
        <v>130</v>
      </c>
      <c r="K33" s="41" t="s">
        <v>89</v>
      </c>
      <c r="L33" s="35">
        <v>13454.2</v>
      </c>
      <c r="M33" s="35">
        <v>13675.9</v>
      </c>
      <c r="N33" s="35">
        <v>13828.4</v>
      </c>
    </row>
    <row r="34" spans="1:14" s="43" customFormat="1" ht="97.5" customHeight="1" x14ac:dyDescent="0.2">
      <c r="A34" s="69">
        <v>12</v>
      </c>
      <c r="B34" s="71" t="s">
        <v>101</v>
      </c>
      <c r="C34" s="73" t="s">
        <v>112</v>
      </c>
      <c r="D34" s="75">
        <f>L34+L35</f>
        <v>1978.7</v>
      </c>
      <c r="E34" s="75">
        <f>M34+M35</f>
        <v>1916</v>
      </c>
      <c r="F34" s="75">
        <f>N34+N35</f>
        <v>1989.4</v>
      </c>
      <c r="G34" s="71" t="s">
        <v>26</v>
      </c>
      <c r="H34" s="67" t="s">
        <v>24</v>
      </c>
      <c r="I34" s="67" t="s">
        <v>83</v>
      </c>
      <c r="J34" s="67" t="s">
        <v>84</v>
      </c>
      <c r="K34" s="28" t="s">
        <v>87</v>
      </c>
      <c r="L34" s="26">
        <v>1916.2</v>
      </c>
      <c r="M34" s="26">
        <v>1853.5</v>
      </c>
      <c r="N34" s="26">
        <v>1926.9</v>
      </c>
    </row>
    <row r="35" spans="1:14" s="43" customFormat="1" ht="38.25" customHeight="1" x14ac:dyDescent="0.2">
      <c r="A35" s="70"/>
      <c r="B35" s="72"/>
      <c r="C35" s="74"/>
      <c r="D35" s="76"/>
      <c r="E35" s="76"/>
      <c r="F35" s="76"/>
      <c r="G35" s="72"/>
      <c r="H35" s="68"/>
      <c r="I35" s="68"/>
      <c r="J35" s="68"/>
      <c r="K35" s="28" t="s">
        <v>88</v>
      </c>
      <c r="L35" s="26">
        <v>62.5</v>
      </c>
      <c r="M35" s="26">
        <v>62.5</v>
      </c>
      <c r="N35" s="26">
        <v>62.5</v>
      </c>
    </row>
    <row r="36" spans="1:14" s="1" customFormat="1" ht="101.25" customHeight="1" x14ac:dyDescent="0.2">
      <c r="A36" s="56">
        <v>13</v>
      </c>
      <c r="B36" s="58" t="s">
        <v>153</v>
      </c>
      <c r="C36" s="61" t="s">
        <v>118</v>
      </c>
      <c r="D36" s="55">
        <f t="shared" ref="D36:F38" si="2">L36</f>
        <v>0</v>
      </c>
      <c r="E36" s="55">
        <f t="shared" si="2"/>
        <v>2003.4</v>
      </c>
      <c r="F36" s="55">
        <f t="shared" si="2"/>
        <v>2003.4</v>
      </c>
      <c r="G36" s="59" t="s">
        <v>191</v>
      </c>
      <c r="H36" s="54" t="s">
        <v>24</v>
      </c>
      <c r="I36" s="54" t="s">
        <v>83</v>
      </c>
      <c r="J36" s="54" t="s">
        <v>188</v>
      </c>
      <c r="K36" s="54" t="s">
        <v>133</v>
      </c>
      <c r="L36" s="60"/>
      <c r="M36" s="60">
        <v>2003.4</v>
      </c>
      <c r="N36" s="60">
        <v>2003.4</v>
      </c>
    </row>
    <row r="37" spans="1:14" s="1" customFormat="1" ht="101.25" customHeight="1" x14ac:dyDescent="0.2">
      <c r="A37" s="56">
        <v>14</v>
      </c>
      <c r="B37" s="58" t="s">
        <v>153</v>
      </c>
      <c r="C37" s="61" t="s">
        <v>118</v>
      </c>
      <c r="D37" s="55">
        <f>L37</f>
        <v>7344.5</v>
      </c>
      <c r="E37" s="55">
        <f>M37</f>
        <v>6891</v>
      </c>
      <c r="F37" s="55">
        <f>N37</f>
        <v>6619.9</v>
      </c>
      <c r="G37" s="59" t="s">
        <v>190</v>
      </c>
      <c r="H37" s="54" t="s">
        <v>24</v>
      </c>
      <c r="I37" s="54" t="s">
        <v>83</v>
      </c>
      <c r="J37" s="54" t="s">
        <v>189</v>
      </c>
      <c r="K37" s="54" t="s">
        <v>133</v>
      </c>
      <c r="L37" s="60">
        <v>7344.5</v>
      </c>
      <c r="M37" s="60">
        <v>6891</v>
      </c>
      <c r="N37" s="60">
        <v>6619.9</v>
      </c>
    </row>
    <row r="38" spans="1:14" s="16" customFormat="1" ht="327" customHeight="1" x14ac:dyDescent="0.2">
      <c r="A38" s="36">
        <v>15</v>
      </c>
      <c r="B38" s="50" t="s">
        <v>100</v>
      </c>
      <c r="C38" s="25" t="s">
        <v>120</v>
      </c>
      <c r="D38" s="26">
        <f t="shared" si="2"/>
        <v>13423.7</v>
      </c>
      <c r="E38" s="26">
        <f t="shared" si="2"/>
        <v>9266.4</v>
      </c>
      <c r="F38" s="26">
        <f t="shared" si="2"/>
        <v>9266.4</v>
      </c>
      <c r="G38" s="47" t="s">
        <v>86</v>
      </c>
      <c r="H38" s="41" t="s">
        <v>24</v>
      </c>
      <c r="I38" s="41" t="s">
        <v>55</v>
      </c>
      <c r="J38" s="41" t="s">
        <v>137</v>
      </c>
      <c r="K38" s="41" t="s">
        <v>90</v>
      </c>
      <c r="L38" s="26">
        <v>13423.7</v>
      </c>
      <c r="M38" s="26">
        <v>9266.4</v>
      </c>
      <c r="N38" s="26">
        <v>9266.4</v>
      </c>
    </row>
    <row r="39" spans="1:14" s="16" customFormat="1" ht="45" customHeight="1" x14ac:dyDescent="0.2">
      <c r="A39" s="36">
        <v>16</v>
      </c>
      <c r="B39" s="84" t="s">
        <v>163</v>
      </c>
      <c r="C39" s="73" t="s">
        <v>119</v>
      </c>
      <c r="D39" s="75">
        <f>L39+L40</f>
        <v>1136.5</v>
      </c>
      <c r="E39" s="75">
        <f>M39+M40</f>
        <v>1181.9000000000001</v>
      </c>
      <c r="F39" s="75">
        <f>N39+N40</f>
        <v>1229.3</v>
      </c>
      <c r="G39" s="84" t="s">
        <v>46</v>
      </c>
      <c r="H39" s="67" t="s">
        <v>21</v>
      </c>
      <c r="I39" s="67" t="s">
        <v>63</v>
      </c>
      <c r="J39" s="67" t="s">
        <v>77</v>
      </c>
      <c r="K39" s="41" t="s">
        <v>88</v>
      </c>
      <c r="L39" s="31">
        <v>16.5</v>
      </c>
      <c r="M39" s="31">
        <v>11.9</v>
      </c>
      <c r="N39" s="31">
        <v>12.3</v>
      </c>
    </row>
    <row r="40" spans="1:14" s="16" customFormat="1" ht="44.25" customHeight="1" x14ac:dyDescent="0.2">
      <c r="A40" s="36">
        <v>17</v>
      </c>
      <c r="B40" s="85"/>
      <c r="C40" s="74"/>
      <c r="D40" s="76"/>
      <c r="E40" s="76"/>
      <c r="F40" s="76"/>
      <c r="G40" s="85"/>
      <c r="H40" s="68"/>
      <c r="I40" s="68"/>
      <c r="J40" s="68"/>
      <c r="K40" s="41" t="s">
        <v>89</v>
      </c>
      <c r="L40" s="31">
        <v>1120</v>
      </c>
      <c r="M40" s="31">
        <v>1170</v>
      </c>
      <c r="N40" s="31">
        <v>1217</v>
      </c>
    </row>
    <row r="41" spans="1:14" s="16" customFormat="1" ht="29.25" customHeight="1" x14ac:dyDescent="0.2">
      <c r="A41" s="69">
        <v>18</v>
      </c>
      <c r="B41" s="71" t="s">
        <v>11</v>
      </c>
      <c r="C41" s="73" t="s">
        <v>117</v>
      </c>
      <c r="D41" s="75">
        <f>L41+L42</f>
        <v>16303.7</v>
      </c>
      <c r="E41" s="75">
        <f>M41+M42</f>
        <v>16413.3</v>
      </c>
      <c r="F41" s="75">
        <f>N41+N42</f>
        <v>16413.900000000001</v>
      </c>
      <c r="G41" s="71" t="s">
        <v>34</v>
      </c>
      <c r="H41" s="67" t="s">
        <v>21</v>
      </c>
      <c r="I41" s="67" t="s">
        <v>63</v>
      </c>
      <c r="J41" s="67" t="s">
        <v>74</v>
      </c>
      <c r="K41" s="28" t="s">
        <v>88</v>
      </c>
      <c r="L41" s="30">
        <v>203.7</v>
      </c>
      <c r="M41" s="30">
        <v>215.8</v>
      </c>
      <c r="N41" s="30">
        <v>215.9</v>
      </c>
    </row>
    <row r="42" spans="1:14" s="16" customFormat="1" ht="25.5" customHeight="1" x14ac:dyDescent="0.2">
      <c r="A42" s="70"/>
      <c r="B42" s="72"/>
      <c r="C42" s="74"/>
      <c r="D42" s="76"/>
      <c r="E42" s="76"/>
      <c r="F42" s="76"/>
      <c r="G42" s="72"/>
      <c r="H42" s="68"/>
      <c r="I42" s="68"/>
      <c r="J42" s="68"/>
      <c r="K42" s="28" t="s">
        <v>89</v>
      </c>
      <c r="L42" s="30">
        <v>16100</v>
      </c>
      <c r="M42" s="30">
        <v>16197.5</v>
      </c>
      <c r="N42" s="30">
        <v>16198</v>
      </c>
    </row>
    <row r="43" spans="1:14" s="16" customFormat="1" ht="85.5" customHeight="1" x14ac:dyDescent="0.2">
      <c r="A43" s="69">
        <v>19</v>
      </c>
      <c r="B43" s="86" t="s">
        <v>49</v>
      </c>
      <c r="C43" s="79" t="s">
        <v>104</v>
      </c>
      <c r="D43" s="94">
        <f>L43+L44</f>
        <v>4940.1000000000004</v>
      </c>
      <c r="E43" s="94">
        <f>M43+M44</f>
        <v>0</v>
      </c>
      <c r="F43" s="94">
        <f>N43+N44</f>
        <v>0</v>
      </c>
      <c r="G43" s="104" t="s">
        <v>42</v>
      </c>
      <c r="H43" s="78" t="s">
        <v>21</v>
      </c>
      <c r="I43" s="78" t="s">
        <v>63</v>
      </c>
      <c r="J43" s="79" t="s">
        <v>65</v>
      </c>
      <c r="K43" s="28" t="s">
        <v>88</v>
      </c>
      <c r="L43" s="26">
        <v>34</v>
      </c>
      <c r="M43" s="26">
        <v>0</v>
      </c>
      <c r="N43" s="26">
        <v>0</v>
      </c>
    </row>
    <row r="44" spans="1:14" s="16" customFormat="1" ht="91.5" customHeight="1" x14ac:dyDescent="0.2">
      <c r="A44" s="70"/>
      <c r="B44" s="86"/>
      <c r="C44" s="79"/>
      <c r="D44" s="94"/>
      <c r="E44" s="94"/>
      <c r="F44" s="94"/>
      <c r="G44" s="104"/>
      <c r="H44" s="78"/>
      <c r="I44" s="78"/>
      <c r="J44" s="79"/>
      <c r="K44" s="51">
        <v>320</v>
      </c>
      <c r="L44" s="52">
        <v>4906.1000000000004</v>
      </c>
      <c r="M44" s="52">
        <v>0</v>
      </c>
      <c r="N44" s="52">
        <v>0</v>
      </c>
    </row>
    <row r="45" spans="1:14" s="16" customFormat="1" ht="135" customHeight="1" x14ac:dyDescent="0.2">
      <c r="A45" s="36">
        <v>20</v>
      </c>
      <c r="B45" s="46" t="s">
        <v>50</v>
      </c>
      <c r="C45" s="25" t="s">
        <v>105</v>
      </c>
      <c r="D45" s="26">
        <f>L45</f>
        <v>29.8</v>
      </c>
      <c r="E45" s="26">
        <f>M45</f>
        <v>0</v>
      </c>
      <c r="F45" s="26">
        <f>N45</f>
        <v>0</v>
      </c>
      <c r="G45" s="53" t="s">
        <v>43</v>
      </c>
      <c r="H45" s="28" t="s">
        <v>21</v>
      </c>
      <c r="I45" s="25">
        <v>1003</v>
      </c>
      <c r="J45" s="25" t="s">
        <v>67</v>
      </c>
      <c r="K45" s="28" t="s">
        <v>89</v>
      </c>
      <c r="L45" s="26">
        <v>29.8</v>
      </c>
      <c r="M45" s="26">
        <v>0</v>
      </c>
      <c r="N45" s="26">
        <v>0</v>
      </c>
    </row>
    <row r="46" spans="1:14" s="16" customFormat="1" ht="76.5" customHeight="1" x14ac:dyDescent="0.2">
      <c r="A46" s="69">
        <v>21</v>
      </c>
      <c r="B46" s="71" t="s">
        <v>51</v>
      </c>
      <c r="C46" s="73" t="s">
        <v>106</v>
      </c>
      <c r="D46" s="75">
        <f>L46+L47</f>
        <v>144.69999999999999</v>
      </c>
      <c r="E46" s="75">
        <f>M46+M47</f>
        <v>0</v>
      </c>
      <c r="F46" s="75">
        <f>N46+N47</f>
        <v>0</v>
      </c>
      <c r="G46" s="71" t="s">
        <v>29</v>
      </c>
      <c r="H46" s="67" t="s">
        <v>21</v>
      </c>
      <c r="I46" s="73">
        <v>1003</v>
      </c>
      <c r="J46" s="73" t="s">
        <v>68</v>
      </c>
      <c r="K46" s="28" t="s">
        <v>88</v>
      </c>
      <c r="L46" s="26">
        <v>1.5</v>
      </c>
      <c r="M46" s="26">
        <v>0</v>
      </c>
      <c r="N46" s="26">
        <v>0</v>
      </c>
    </row>
    <row r="47" spans="1:14" s="16" customFormat="1" ht="72" customHeight="1" x14ac:dyDescent="0.2">
      <c r="A47" s="70"/>
      <c r="B47" s="72"/>
      <c r="C47" s="74"/>
      <c r="D47" s="76"/>
      <c r="E47" s="76"/>
      <c r="F47" s="76"/>
      <c r="G47" s="72"/>
      <c r="H47" s="68"/>
      <c r="I47" s="74"/>
      <c r="J47" s="74"/>
      <c r="K47" s="28" t="s">
        <v>89</v>
      </c>
      <c r="L47" s="26">
        <v>143.19999999999999</v>
      </c>
      <c r="M47" s="26">
        <v>0</v>
      </c>
      <c r="N47" s="26">
        <v>0</v>
      </c>
    </row>
    <row r="48" spans="1:14" s="16" customFormat="1" ht="122.25" customHeight="1" x14ac:dyDescent="0.2">
      <c r="A48" s="69">
        <v>22</v>
      </c>
      <c r="B48" s="71" t="s">
        <v>5</v>
      </c>
      <c r="C48" s="73" t="s">
        <v>115</v>
      </c>
      <c r="D48" s="75">
        <f>L48+L49</f>
        <v>1946.4</v>
      </c>
      <c r="E48" s="75">
        <f>M48+M49</f>
        <v>0</v>
      </c>
      <c r="F48" s="75">
        <f>N48+N49</f>
        <v>0</v>
      </c>
      <c r="G48" s="84" t="s">
        <v>41</v>
      </c>
      <c r="H48" s="67" t="s">
        <v>21</v>
      </c>
      <c r="I48" s="67" t="s">
        <v>63</v>
      </c>
      <c r="J48" s="67" t="s">
        <v>66</v>
      </c>
      <c r="K48" s="40" t="s">
        <v>88</v>
      </c>
      <c r="L48" s="30">
        <v>13</v>
      </c>
      <c r="M48" s="30">
        <v>0</v>
      </c>
      <c r="N48" s="30">
        <v>0</v>
      </c>
    </row>
    <row r="49" spans="1:14" s="16" customFormat="1" ht="63" customHeight="1" x14ac:dyDescent="0.2">
      <c r="A49" s="70"/>
      <c r="B49" s="72"/>
      <c r="C49" s="74"/>
      <c r="D49" s="76"/>
      <c r="E49" s="76"/>
      <c r="F49" s="76"/>
      <c r="G49" s="85"/>
      <c r="H49" s="74"/>
      <c r="I49" s="74"/>
      <c r="J49" s="74"/>
      <c r="K49" s="28" t="s">
        <v>89</v>
      </c>
      <c r="L49" s="26">
        <v>1933.4</v>
      </c>
      <c r="M49" s="26">
        <v>0</v>
      </c>
      <c r="N49" s="26">
        <v>0</v>
      </c>
    </row>
    <row r="50" spans="1:14" s="1" customFormat="1" ht="49.5" customHeight="1" x14ac:dyDescent="0.2">
      <c r="A50" s="69">
        <v>23</v>
      </c>
      <c r="B50" s="71" t="s">
        <v>54</v>
      </c>
      <c r="C50" s="73" t="s">
        <v>107</v>
      </c>
      <c r="D50" s="75">
        <f>L50+L51</f>
        <v>47801.3</v>
      </c>
      <c r="E50" s="75">
        <f>M50+M51</f>
        <v>49507.9</v>
      </c>
      <c r="F50" s="75">
        <f>N50+N51</f>
        <v>51392.9</v>
      </c>
      <c r="G50" s="87" t="s">
        <v>31</v>
      </c>
      <c r="H50" s="67" t="s">
        <v>21</v>
      </c>
      <c r="I50" s="67" t="s">
        <v>63</v>
      </c>
      <c r="J50" s="67" t="s">
        <v>70</v>
      </c>
      <c r="K50" s="65" t="s">
        <v>88</v>
      </c>
      <c r="L50" s="63">
        <v>550</v>
      </c>
      <c r="M50" s="63">
        <v>581.5</v>
      </c>
      <c r="N50" s="63">
        <v>595.29999999999995</v>
      </c>
    </row>
    <row r="51" spans="1:14" s="1" customFormat="1" ht="39.75" customHeight="1" x14ac:dyDescent="0.2">
      <c r="A51" s="70"/>
      <c r="B51" s="72"/>
      <c r="C51" s="74"/>
      <c r="D51" s="76"/>
      <c r="E51" s="76"/>
      <c r="F51" s="76"/>
      <c r="G51" s="88"/>
      <c r="H51" s="68"/>
      <c r="I51" s="68"/>
      <c r="J51" s="68"/>
      <c r="K51" s="65" t="s">
        <v>89</v>
      </c>
      <c r="L51" s="63">
        <f>51260.9-4009.6</f>
        <v>47251.3</v>
      </c>
      <c r="M51" s="63">
        <f>52989.5-4063.1</f>
        <v>48926.400000000001</v>
      </c>
      <c r="N51" s="63">
        <f>55013.2-4215.6</f>
        <v>50797.599999999999</v>
      </c>
    </row>
    <row r="52" spans="1:14" s="1" customFormat="1" ht="27" customHeight="1" x14ac:dyDescent="0.2">
      <c r="A52" s="69">
        <v>24</v>
      </c>
      <c r="B52" s="71" t="s">
        <v>85</v>
      </c>
      <c r="C52" s="73" t="s">
        <v>103</v>
      </c>
      <c r="D52" s="75">
        <f>L52+L53</f>
        <v>18604.8</v>
      </c>
      <c r="E52" s="75">
        <f>M52+M53</f>
        <v>19311.8</v>
      </c>
      <c r="F52" s="75">
        <f>N52+N53</f>
        <v>20045.7</v>
      </c>
      <c r="G52" s="71" t="s">
        <v>36</v>
      </c>
      <c r="H52" s="67" t="s">
        <v>21</v>
      </c>
      <c r="I52" s="67" t="s">
        <v>63</v>
      </c>
      <c r="J52" s="73" t="s">
        <v>64</v>
      </c>
      <c r="K52" s="64" t="s">
        <v>88</v>
      </c>
      <c r="L52" s="62">
        <v>192.2</v>
      </c>
      <c r="M52" s="62">
        <v>200</v>
      </c>
      <c r="N52" s="62">
        <v>200</v>
      </c>
    </row>
    <row r="53" spans="1:14" s="1" customFormat="1" ht="29.25" customHeight="1" x14ac:dyDescent="0.2">
      <c r="A53" s="77"/>
      <c r="B53" s="81"/>
      <c r="C53" s="89"/>
      <c r="D53" s="83"/>
      <c r="E53" s="83"/>
      <c r="F53" s="83"/>
      <c r="G53" s="81"/>
      <c r="H53" s="80"/>
      <c r="I53" s="80"/>
      <c r="J53" s="89"/>
      <c r="K53" s="67" t="s">
        <v>89</v>
      </c>
      <c r="L53" s="75">
        <f>19720.8-1308.2</f>
        <v>18412.599999999999</v>
      </c>
      <c r="M53" s="75">
        <f>20394.2-1282.4</f>
        <v>19111.8</v>
      </c>
      <c r="N53" s="75">
        <f>21098.4-1252.7</f>
        <v>19845.7</v>
      </c>
    </row>
    <row r="54" spans="1:14" s="1" customFormat="1" ht="33.75" customHeight="1" x14ac:dyDescent="0.2">
      <c r="A54" s="70"/>
      <c r="B54" s="72"/>
      <c r="C54" s="74"/>
      <c r="D54" s="76"/>
      <c r="E54" s="76"/>
      <c r="F54" s="76"/>
      <c r="G54" s="72"/>
      <c r="H54" s="68"/>
      <c r="I54" s="68"/>
      <c r="J54" s="74"/>
      <c r="K54" s="68"/>
      <c r="L54" s="76"/>
      <c r="M54" s="76"/>
      <c r="N54" s="76"/>
    </row>
    <row r="55" spans="1:14" s="16" customFormat="1" ht="41.25" customHeight="1" x14ac:dyDescent="0.2">
      <c r="A55" s="69">
        <v>25</v>
      </c>
      <c r="B55" s="71" t="s">
        <v>4</v>
      </c>
      <c r="C55" s="73" t="s">
        <v>114</v>
      </c>
      <c r="D55" s="75">
        <f>L55+L56</f>
        <v>375.1</v>
      </c>
      <c r="E55" s="75">
        <f>M55+M56</f>
        <v>390.1</v>
      </c>
      <c r="F55" s="75">
        <f>N55+N56</f>
        <v>405.9</v>
      </c>
      <c r="G55" s="71" t="s">
        <v>33</v>
      </c>
      <c r="H55" s="67" t="s">
        <v>21</v>
      </c>
      <c r="I55" s="67" t="s">
        <v>63</v>
      </c>
      <c r="J55" s="67" t="s">
        <v>73</v>
      </c>
      <c r="K55" s="28" t="s">
        <v>88</v>
      </c>
      <c r="L55" s="26">
        <v>4</v>
      </c>
      <c r="M55" s="26">
        <v>4</v>
      </c>
      <c r="N55" s="26">
        <v>4</v>
      </c>
    </row>
    <row r="56" spans="1:14" s="16" customFormat="1" ht="21.75" customHeight="1" x14ac:dyDescent="0.2">
      <c r="A56" s="70"/>
      <c r="B56" s="72"/>
      <c r="C56" s="74"/>
      <c r="D56" s="76"/>
      <c r="E56" s="76"/>
      <c r="F56" s="76"/>
      <c r="G56" s="72"/>
      <c r="H56" s="68"/>
      <c r="I56" s="68"/>
      <c r="J56" s="68"/>
      <c r="K56" s="28" t="s">
        <v>89</v>
      </c>
      <c r="L56" s="26">
        <v>371.1</v>
      </c>
      <c r="M56" s="26">
        <v>386.1</v>
      </c>
      <c r="N56" s="26">
        <v>401.9</v>
      </c>
    </row>
    <row r="57" spans="1:14" s="29" customFormat="1" ht="48" customHeight="1" x14ac:dyDescent="0.2">
      <c r="A57" s="69">
        <v>26</v>
      </c>
      <c r="B57" s="71" t="s">
        <v>175</v>
      </c>
      <c r="C57" s="73" t="s">
        <v>102</v>
      </c>
      <c r="D57" s="75">
        <f>L57+L58</f>
        <v>21409</v>
      </c>
      <c r="E57" s="75">
        <f>M57+M58</f>
        <v>26279.7</v>
      </c>
      <c r="F57" s="75">
        <f>N57+N58</f>
        <v>27243.9</v>
      </c>
      <c r="G57" s="71" t="s">
        <v>179</v>
      </c>
      <c r="H57" s="67" t="s">
        <v>21</v>
      </c>
      <c r="I57" s="67" t="s">
        <v>63</v>
      </c>
      <c r="J57" s="67" t="s">
        <v>192</v>
      </c>
      <c r="K57" s="28" t="s">
        <v>88</v>
      </c>
      <c r="L57" s="26">
        <v>170</v>
      </c>
      <c r="M57" s="26">
        <v>140</v>
      </c>
      <c r="N57" s="26">
        <v>140</v>
      </c>
    </row>
    <row r="58" spans="1:14" s="29" customFormat="1" ht="69.75" customHeight="1" x14ac:dyDescent="0.2">
      <c r="A58" s="70"/>
      <c r="B58" s="72"/>
      <c r="C58" s="74"/>
      <c r="D58" s="76"/>
      <c r="E58" s="76"/>
      <c r="F58" s="76"/>
      <c r="G58" s="72"/>
      <c r="H58" s="68"/>
      <c r="I58" s="68"/>
      <c r="J58" s="68"/>
      <c r="K58" s="28" t="s">
        <v>89</v>
      </c>
      <c r="L58" s="26">
        <v>21239</v>
      </c>
      <c r="M58" s="26">
        <v>26139.7</v>
      </c>
      <c r="N58" s="26">
        <v>27103.9</v>
      </c>
    </row>
    <row r="59" spans="1:14" s="29" customFormat="1" ht="31.5" customHeight="1" x14ac:dyDescent="0.2">
      <c r="A59" s="69">
        <v>27</v>
      </c>
      <c r="B59" s="71" t="s">
        <v>178</v>
      </c>
      <c r="C59" s="73" t="s">
        <v>102</v>
      </c>
      <c r="D59" s="75">
        <f>L59+L60</f>
        <v>368.6</v>
      </c>
      <c r="E59" s="75">
        <f>M60</f>
        <v>377.8</v>
      </c>
      <c r="F59" s="75">
        <f>N60</f>
        <v>393.1</v>
      </c>
      <c r="G59" s="71" t="s">
        <v>177</v>
      </c>
      <c r="H59" s="67" t="s">
        <v>21</v>
      </c>
      <c r="I59" s="67" t="s">
        <v>63</v>
      </c>
      <c r="J59" s="67" t="s">
        <v>176</v>
      </c>
      <c r="K59" s="57" t="s">
        <v>88</v>
      </c>
      <c r="L59" s="60">
        <v>4</v>
      </c>
      <c r="M59" s="60"/>
      <c r="N59" s="60"/>
    </row>
    <row r="60" spans="1:14" s="29" customFormat="1" ht="39" customHeight="1" x14ac:dyDescent="0.2">
      <c r="A60" s="70"/>
      <c r="B60" s="72"/>
      <c r="C60" s="74"/>
      <c r="D60" s="76"/>
      <c r="E60" s="76"/>
      <c r="F60" s="76"/>
      <c r="G60" s="72"/>
      <c r="H60" s="68"/>
      <c r="I60" s="68"/>
      <c r="J60" s="68"/>
      <c r="K60" s="28" t="s">
        <v>89</v>
      </c>
      <c r="L60" s="26">
        <v>364.6</v>
      </c>
      <c r="M60" s="26">
        <v>377.8</v>
      </c>
      <c r="N60" s="26">
        <v>393.1</v>
      </c>
    </row>
    <row r="61" spans="1:14" s="29" customFormat="1" ht="38.25" customHeight="1" x14ac:dyDescent="0.2">
      <c r="A61" s="69">
        <v>28</v>
      </c>
      <c r="B61" s="71" t="s">
        <v>174</v>
      </c>
      <c r="C61" s="73" t="s">
        <v>102</v>
      </c>
      <c r="D61" s="75">
        <f>L61+L62</f>
        <v>627</v>
      </c>
      <c r="E61" s="75">
        <f>M61+M62</f>
        <v>858.9</v>
      </c>
      <c r="F61" s="75">
        <f>N61+N62</f>
        <v>892.3</v>
      </c>
      <c r="G61" s="71" t="s">
        <v>180</v>
      </c>
      <c r="H61" s="67" t="s">
        <v>21</v>
      </c>
      <c r="I61" s="67" t="s">
        <v>63</v>
      </c>
      <c r="J61" s="67" t="s">
        <v>193</v>
      </c>
      <c r="K61" s="28" t="s">
        <v>88</v>
      </c>
      <c r="L61" s="26">
        <v>15</v>
      </c>
      <c r="M61" s="26">
        <v>15</v>
      </c>
      <c r="N61" s="26">
        <v>15</v>
      </c>
    </row>
    <row r="62" spans="1:14" s="29" customFormat="1" ht="46.5" customHeight="1" x14ac:dyDescent="0.2">
      <c r="A62" s="70"/>
      <c r="B62" s="72"/>
      <c r="C62" s="74"/>
      <c r="D62" s="76"/>
      <c r="E62" s="76"/>
      <c r="F62" s="76"/>
      <c r="G62" s="72"/>
      <c r="H62" s="68"/>
      <c r="I62" s="68"/>
      <c r="J62" s="68"/>
      <c r="K62" s="28" t="s">
        <v>89</v>
      </c>
      <c r="L62" s="26">
        <v>612</v>
      </c>
      <c r="M62" s="26">
        <v>843.9</v>
      </c>
      <c r="N62" s="26">
        <v>877.3</v>
      </c>
    </row>
    <row r="63" spans="1:14" s="29" customFormat="1" ht="38.25" customHeight="1" x14ac:dyDescent="0.2">
      <c r="A63" s="69">
        <v>29</v>
      </c>
      <c r="B63" s="71" t="s">
        <v>187</v>
      </c>
      <c r="C63" s="73" t="s">
        <v>102</v>
      </c>
      <c r="D63" s="75">
        <f>L63+L64</f>
        <v>7920</v>
      </c>
      <c r="E63" s="75">
        <f>M63+M64</f>
        <v>9544.6</v>
      </c>
      <c r="F63" s="75">
        <f>N63+N64</f>
        <v>9898.6</v>
      </c>
      <c r="G63" s="71" t="s">
        <v>181</v>
      </c>
      <c r="H63" s="67" t="s">
        <v>21</v>
      </c>
      <c r="I63" s="67" t="s">
        <v>63</v>
      </c>
      <c r="J63" s="67" t="s">
        <v>194</v>
      </c>
      <c r="K63" s="28" t="s">
        <v>88</v>
      </c>
      <c r="L63" s="26">
        <v>74.2</v>
      </c>
      <c r="M63" s="26">
        <v>60</v>
      </c>
      <c r="N63" s="26">
        <v>60</v>
      </c>
    </row>
    <row r="64" spans="1:14" s="29" customFormat="1" ht="64.5" customHeight="1" x14ac:dyDescent="0.2">
      <c r="A64" s="70"/>
      <c r="B64" s="72"/>
      <c r="C64" s="74"/>
      <c r="D64" s="76"/>
      <c r="E64" s="76"/>
      <c r="F64" s="76"/>
      <c r="G64" s="72"/>
      <c r="H64" s="68"/>
      <c r="I64" s="68"/>
      <c r="J64" s="68"/>
      <c r="K64" s="28" t="s">
        <v>89</v>
      </c>
      <c r="L64" s="26">
        <v>7845.8</v>
      </c>
      <c r="M64" s="26">
        <v>9484.6</v>
      </c>
      <c r="N64" s="26">
        <v>9838.6</v>
      </c>
    </row>
    <row r="65" spans="1:14" s="16" customFormat="1" ht="39.75" customHeight="1" x14ac:dyDescent="0.2">
      <c r="A65" s="77">
        <v>30</v>
      </c>
      <c r="B65" s="81" t="s">
        <v>52</v>
      </c>
      <c r="C65" s="89" t="s">
        <v>102</v>
      </c>
      <c r="D65" s="83">
        <f>L65+L66</f>
        <v>7063.2</v>
      </c>
      <c r="E65" s="83">
        <f>M65+M66</f>
        <v>7982.4</v>
      </c>
      <c r="F65" s="83">
        <f>N65+N66</f>
        <v>8366.7999999999993</v>
      </c>
      <c r="G65" s="82" t="s">
        <v>30</v>
      </c>
      <c r="H65" s="80" t="s">
        <v>21</v>
      </c>
      <c r="I65" s="80" t="s">
        <v>55</v>
      </c>
      <c r="J65" s="80" t="s">
        <v>69</v>
      </c>
      <c r="K65" s="48" t="s">
        <v>88</v>
      </c>
      <c r="L65" s="31">
        <v>67.8</v>
      </c>
      <c r="M65" s="31">
        <v>71.7</v>
      </c>
      <c r="N65" s="31">
        <v>70.8</v>
      </c>
    </row>
    <row r="66" spans="1:14" s="16" customFormat="1" ht="30.75" customHeight="1" x14ac:dyDescent="0.2">
      <c r="A66" s="77"/>
      <c r="B66" s="81"/>
      <c r="C66" s="89"/>
      <c r="D66" s="83"/>
      <c r="E66" s="83"/>
      <c r="F66" s="83"/>
      <c r="G66" s="82"/>
      <c r="H66" s="80"/>
      <c r="I66" s="80"/>
      <c r="J66" s="80"/>
      <c r="K66" s="67" t="s">
        <v>89</v>
      </c>
      <c r="L66" s="75">
        <v>6995.4</v>
      </c>
      <c r="M66" s="75">
        <v>7910.7</v>
      </c>
      <c r="N66" s="75">
        <v>8296</v>
      </c>
    </row>
    <row r="67" spans="1:14" s="16" customFormat="1" ht="6.75" hidden="1" customHeight="1" x14ac:dyDescent="0.2">
      <c r="A67" s="70"/>
      <c r="B67" s="81"/>
      <c r="C67" s="89"/>
      <c r="D67" s="83"/>
      <c r="E67" s="83"/>
      <c r="F67" s="83"/>
      <c r="G67" s="82"/>
      <c r="H67" s="80"/>
      <c r="I67" s="80"/>
      <c r="J67" s="80"/>
      <c r="K67" s="80"/>
      <c r="L67" s="83"/>
      <c r="M67" s="83"/>
      <c r="N67" s="83"/>
    </row>
    <row r="68" spans="1:14" s="1" customFormat="1" ht="15.75" customHeight="1" x14ac:dyDescent="0.2">
      <c r="A68" s="69">
        <v>31</v>
      </c>
      <c r="B68" s="71" t="s">
        <v>146</v>
      </c>
      <c r="C68" s="73" t="s">
        <v>102</v>
      </c>
      <c r="D68" s="75">
        <f>L68+L70</f>
        <v>17147.400000000001</v>
      </c>
      <c r="E68" s="75">
        <f>M68+M70</f>
        <v>17837.600000000002</v>
      </c>
      <c r="F68" s="75">
        <f>N68+N70</f>
        <v>18564.099999999999</v>
      </c>
      <c r="G68" s="71" t="s">
        <v>98</v>
      </c>
      <c r="H68" s="67" t="s">
        <v>21</v>
      </c>
      <c r="I68" s="73">
        <v>1004</v>
      </c>
      <c r="J68" s="67" t="s">
        <v>62</v>
      </c>
      <c r="K68" s="78" t="s">
        <v>88</v>
      </c>
      <c r="L68" s="94">
        <v>11</v>
      </c>
      <c r="M68" s="94">
        <v>12</v>
      </c>
      <c r="N68" s="94">
        <v>12</v>
      </c>
    </row>
    <row r="69" spans="1:14" s="1" customFormat="1" ht="15.75" customHeight="1" x14ac:dyDescent="0.2">
      <c r="A69" s="77"/>
      <c r="B69" s="81"/>
      <c r="C69" s="89"/>
      <c r="D69" s="83"/>
      <c r="E69" s="83"/>
      <c r="F69" s="83"/>
      <c r="G69" s="81"/>
      <c r="H69" s="80"/>
      <c r="I69" s="89"/>
      <c r="J69" s="80"/>
      <c r="K69" s="78"/>
      <c r="L69" s="94"/>
      <c r="M69" s="94"/>
      <c r="N69" s="94"/>
    </row>
    <row r="70" spans="1:14" s="1" customFormat="1" ht="21.75" customHeight="1" x14ac:dyDescent="0.2">
      <c r="A70" s="70"/>
      <c r="B70" s="72"/>
      <c r="C70" s="74"/>
      <c r="D70" s="76"/>
      <c r="E70" s="76"/>
      <c r="F70" s="76"/>
      <c r="G70" s="72"/>
      <c r="H70" s="68"/>
      <c r="I70" s="74"/>
      <c r="J70" s="68"/>
      <c r="K70" s="65" t="s">
        <v>89</v>
      </c>
      <c r="L70" s="63">
        <f>22320-5183.6</f>
        <v>17136.400000000001</v>
      </c>
      <c r="M70" s="63">
        <f>23217.9-5392.3</f>
        <v>17825.600000000002</v>
      </c>
      <c r="N70" s="63">
        <f>24164.1-5612</f>
        <v>18552.099999999999</v>
      </c>
    </row>
    <row r="71" spans="1:14" s="16" customFormat="1" ht="68.25" customHeight="1" x14ac:dyDescent="0.2">
      <c r="A71" s="69">
        <v>32</v>
      </c>
      <c r="B71" s="71" t="s">
        <v>7</v>
      </c>
      <c r="C71" s="73" t="s">
        <v>102</v>
      </c>
      <c r="D71" s="75">
        <f>L71+L72</f>
        <v>5818.2</v>
      </c>
      <c r="E71" s="75">
        <f>M71+M72</f>
        <v>6050.9</v>
      </c>
      <c r="F71" s="75">
        <f>N71+N72</f>
        <v>6293</v>
      </c>
      <c r="G71" s="71" t="s">
        <v>47</v>
      </c>
      <c r="H71" s="67" t="s">
        <v>21</v>
      </c>
      <c r="I71" s="67" t="s">
        <v>75</v>
      </c>
      <c r="J71" s="67" t="s">
        <v>76</v>
      </c>
      <c r="K71" s="28" t="s">
        <v>88</v>
      </c>
      <c r="L71" s="30">
        <v>28.2</v>
      </c>
      <c r="M71" s="30">
        <v>25.9</v>
      </c>
      <c r="N71" s="30">
        <v>33</v>
      </c>
    </row>
    <row r="72" spans="1:14" s="16" customFormat="1" ht="49.5" customHeight="1" x14ac:dyDescent="0.2">
      <c r="A72" s="70"/>
      <c r="B72" s="72"/>
      <c r="C72" s="74"/>
      <c r="D72" s="76"/>
      <c r="E72" s="76"/>
      <c r="F72" s="76"/>
      <c r="G72" s="72"/>
      <c r="H72" s="68"/>
      <c r="I72" s="68"/>
      <c r="J72" s="68"/>
      <c r="K72" s="28" t="s">
        <v>89</v>
      </c>
      <c r="L72" s="26">
        <v>5790</v>
      </c>
      <c r="M72" s="26">
        <v>6025</v>
      </c>
      <c r="N72" s="26">
        <v>6260</v>
      </c>
    </row>
    <row r="73" spans="1:14" s="16" customFormat="1" ht="49.5" customHeight="1" x14ac:dyDescent="0.2">
      <c r="A73" s="69">
        <v>33</v>
      </c>
      <c r="B73" s="71" t="s">
        <v>165</v>
      </c>
      <c r="C73" s="73" t="s">
        <v>166</v>
      </c>
      <c r="D73" s="75">
        <f>L73+L74</f>
        <v>121220.1</v>
      </c>
      <c r="E73" s="75">
        <f>M73+M74</f>
        <v>125463.2</v>
      </c>
      <c r="F73" s="75">
        <f>N73+N74</f>
        <v>132468</v>
      </c>
      <c r="G73" s="71" t="s">
        <v>182</v>
      </c>
      <c r="H73" s="67" t="s">
        <v>21</v>
      </c>
      <c r="I73" s="67" t="s">
        <v>55</v>
      </c>
      <c r="J73" s="28" t="s">
        <v>167</v>
      </c>
      <c r="K73" s="40" t="s">
        <v>89</v>
      </c>
      <c r="L73" s="30">
        <v>120052</v>
      </c>
      <c r="M73" s="30">
        <v>124284.9</v>
      </c>
      <c r="N73" s="30">
        <v>131275.20000000001</v>
      </c>
    </row>
    <row r="74" spans="1:14" s="16" customFormat="1" ht="31.5" customHeight="1" x14ac:dyDescent="0.2">
      <c r="A74" s="77"/>
      <c r="B74" s="81"/>
      <c r="C74" s="74"/>
      <c r="D74" s="83"/>
      <c r="E74" s="83"/>
      <c r="F74" s="83"/>
      <c r="G74" s="81"/>
      <c r="H74" s="80"/>
      <c r="I74" s="80"/>
      <c r="J74" s="28" t="s">
        <v>169</v>
      </c>
      <c r="K74" s="40" t="s">
        <v>88</v>
      </c>
      <c r="L74" s="30">
        <v>1168.0999999999999</v>
      </c>
      <c r="M74" s="30">
        <v>1178.3</v>
      </c>
      <c r="N74" s="30">
        <v>1192.8</v>
      </c>
    </row>
    <row r="75" spans="1:14" s="16" customFormat="1" ht="148.5" customHeight="1" x14ac:dyDescent="0.2">
      <c r="A75" s="69">
        <v>34</v>
      </c>
      <c r="B75" s="84" t="s">
        <v>99</v>
      </c>
      <c r="C75" s="73" t="s">
        <v>168</v>
      </c>
      <c r="D75" s="75">
        <f>L75+L76</f>
        <v>38192.5</v>
      </c>
      <c r="E75" s="75">
        <f>M75+M76</f>
        <v>40698.100000000006</v>
      </c>
      <c r="F75" s="75">
        <f>N75+N76</f>
        <v>42559.8</v>
      </c>
      <c r="G75" s="49" t="s">
        <v>183</v>
      </c>
      <c r="H75" s="78" t="s">
        <v>21</v>
      </c>
      <c r="I75" s="78" t="s">
        <v>55</v>
      </c>
      <c r="J75" s="32" t="s">
        <v>138</v>
      </c>
      <c r="K75" s="40" t="s">
        <v>88</v>
      </c>
      <c r="L75" s="30">
        <v>455.3</v>
      </c>
      <c r="M75" s="30">
        <v>431.8</v>
      </c>
      <c r="N75" s="30">
        <v>444.8</v>
      </c>
    </row>
    <row r="76" spans="1:14" s="16" customFormat="1" ht="71.25" customHeight="1" x14ac:dyDescent="0.2">
      <c r="A76" s="70"/>
      <c r="B76" s="85"/>
      <c r="C76" s="74"/>
      <c r="D76" s="76"/>
      <c r="E76" s="76"/>
      <c r="F76" s="76"/>
      <c r="G76" s="46" t="s">
        <v>184</v>
      </c>
      <c r="H76" s="79"/>
      <c r="I76" s="79"/>
      <c r="J76" s="28" t="s">
        <v>140</v>
      </c>
      <c r="K76" s="57" t="s">
        <v>89</v>
      </c>
      <c r="L76" s="60">
        <v>37737.199999999997</v>
      </c>
      <c r="M76" s="60">
        <v>40266.300000000003</v>
      </c>
      <c r="N76" s="60">
        <v>42115</v>
      </c>
    </row>
    <row r="77" spans="1:14" s="16" customFormat="1" ht="45" customHeight="1" x14ac:dyDescent="0.2">
      <c r="A77" s="69">
        <v>35</v>
      </c>
      <c r="B77" s="84" t="s">
        <v>124</v>
      </c>
      <c r="C77" s="107" t="s">
        <v>135</v>
      </c>
      <c r="D77" s="75">
        <f>L77</f>
        <v>29410</v>
      </c>
      <c r="E77" s="75">
        <f>M77</f>
        <v>29149.599999999999</v>
      </c>
      <c r="F77" s="75">
        <f>N77</f>
        <v>30313.599999999999</v>
      </c>
      <c r="G77" s="84" t="s">
        <v>185</v>
      </c>
      <c r="H77" s="67" t="s">
        <v>21</v>
      </c>
      <c r="I77" s="67" t="s">
        <v>55</v>
      </c>
      <c r="J77" s="78" t="s">
        <v>139</v>
      </c>
      <c r="K77" s="78" t="s">
        <v>89</v>
      </c>
      <c r="L77" s="75">
        <v>29410</v>
      </c>
      <c r="M77" s="75">
        <v>29149.599999999999</v>
      </c>
      <c r="N77" s="75">
        <v>30313.599999999999</v>
      </c>
    </row>
    <row r="78" spans="1:14" s="16" customFormat="1" ht="24" customHeight="1" x14ac:dyDescent="0.2">
      <c r="A78" s="70"/>
      <c r="B78" s="85"/>
      <c r="C78" s="108"/>
      <c r="D78" s="76"/>
      <c r="E78" s="76"/>
      <c r="F78" s="76"/>
      <c r="G78" s="85"/>
      <c r="H78" s="68"/>
      <c r="I78" s="68"/>
      <c r="J78" s="78"/>
      <c r="K78" s="78"/>
      <c r="L78" s="76"/>
      <c r="M78" s="76"/>
      <c r="N78" s="76"/>
    </row>
    <row r="79" spans="1:14" s="16" customFormat="1" ht="36.75" customHeight="1" x14ac:dyDescent="0.2">
      <c r="A79" s="69">
        <v>36</v>
      </c>
      <c r="B79" s="71" t="s">
        <v>53</v>
      </c>
      <c r="C79" s="73" t="s">
        <v>102</v>
      </c>
      <c r="D79" s="75">
        <f>L79+L80</f>
        <v>4928</v>
      </c>
      <c r="E79" s="75">
        <f>M79+M80</f>
        <v>5128</v>
      </c>
      <c r="F79" s="75">
        <f>N79+N80</f>
        <v>5333.4</v>
      </c>
      <c r="G79" s="87" t="s">
        <v>40</v>
      </c>
      <c r="H79" s="67" t="s">
        <v>21</v>
      </c>
      <c r="I79" s="67" t="s">
        <v>55</v>
      </c>
      <c r="J79" s="67" t="s">
        <v>141</v>
      </c>
      <c r="K79" s="28" t="s">
        <v>88</v>
      </c>
      <c r="L79" s="26">
        <v>49</v>
      </c>
      <c r="M79" s="26">
        <v>54</v>
      </c>
      <c r="N79" s="26">
        <v>70</v>
      </c>
    </row>
    <row r="80" spans="1:14" s="16" customFormat="1" ht="36" customHeight="1" x14ac:dyDescent="0.2">
      <c r="A80" s="70"/>
      <c r="B80" s="72"/>
      <c r="C80" s="74"/>
      <c r="D80" s="76"/>
      <c r="E80" s="76"/>
      <c r="F80" s="76"/>
      <c r="G80" s="88"/>
      <c r="H80" s="68"/>
      <c r="I80" s="68"/>
      <c r="J80" s="68"/>
      <c r="K80" s="28" t="s">
        <v>89</v>
      </c>
      <c r="L80" s="26">
        <v>4879</v>
      </c>
      <c r="M80" s="26">
        <v>5074</v>
      </c>
      <c r="N80" s="26">
        <v>5263.4</v>
      </c>
    </row>
    <row r="81" spans="1:14" s="16" customFormat="1" ht="53.25" customHeight="1" x14ac:dyDescent="0.2">
      <c r="A81" s="69">
        <v>37</v>
      </c>
      <c r="B81" s="86" t="s">
        <v>10</v>
      </c>
      <c r="C81" s="73" t="s">
        <v>102</v>
      </c>
      <c r="D81" s="75">
        <f>L81+L82</f>
        <v>4414.6000000000004</v>
      </c>
      <c r="E81" s="75">
        <f>M81+M82</f>
        <v>4591.2</v>
      </c>
      <c r="F81" s="75">
        <f>N81+N82</f>
        <v>4774.8</v>
      </c>
      <c r="G81" s="84" t="s">
        <v>45</v>
      </c>
      <c r="H81" s="67" t="s">
        <v>21</v>
      </c>
      <c r="I81" s="67" t="s">
        <v>55</v>
      </c>
      <c r="J81" s="67" t="s">
        <v>142</v>
      </c>
      <c r="K81" s="41" t="s">
        <v>88</v>
      </c>
      <c r="L81" s="31">
        <v>45</v>
      </c>
      <c r="M81" s="31">
        <v>50</v>
      </c>
      <c r="N81" s="31">
        <v>50</v>
      </c>
    </row>
    <row r="82" spans="1:14" s="16" customFormat="1" ht="45" customHeight="1" x14ac:dyDescent="0.2">
      <c r="A82" s="70"/>
      <c r="B82" s="86"/>
      <c r="C82" s="74"/>
      <c r="D82" s="76"/>
      <c r="E82" s="76"/>
      <c r="F82" s="76"/>
      <c r="G82" s="85"/>
      <c r="H82" s="68"/>
      <c r="I82" s="68"/>
      <c r="J82" s="68"/>
      <c r="K82" s="41" t="s">
        <v>89</v>
      </c>
      <c r="L82" s="31">
        <v>4369.6000000000004</v>
      </c>
      <c r="M82" s="31">
        <v>4541.2</v>
      </c>
      <c r="N82" s="31">
        <v>4724.8</v>
      </c>
    </row>
    <row r="83" spans="1:14" s="16" customFormat="1" ht="48" customHeight="1" x14ac:dyDescent="0.2">
      <c r="A83" s="69">
        <v>38</v>
      </c>
      <c r="B83" s="84" t="s">
        <v>8</v>
      </c>
      <c r="C83" s="73" t="s">
        <v>102</v>
      </c>
      <c r="D83" s="75">
        <f>L83+L84</f>
        <v>730</v>
      </c>
      <c r="E83" s="75">
        <f>M83+M84</f>
        <v>759.4</v>
      </c>
      <c r="F83" s="75">
        <f>N83+N84</f>
        <v>790.2</v>
      </c>
      <c r="G83" s="84" t="s">
        <v>35</v>
      </c>
      <c r="H83" s="67" t="s">
        <v>21</v>
      </c>
      <c r="I83" s="67" t="s">
        <v>55</v>
      </c>
      <c r="J83" s="67" t="s">
        <v>143</v>
      </c>
      <c r="K83" s="28" t="s">
        <v>88</v>
      </c>
      <c r="L83" s="26">
        <v>8</v>
      </c>
      <c r="M83" s="26">
        <v>8</v>
      </c>
      <c r="N83" s="26">
        <v>9.1999999999999993</v>
      </c>
    </row>
    <row r="84" spans="1:14" s="16" customFormat="1" ht="47.25" customHeight="1" x14ac:dyDescent="0.2">
      <c r="A84" s="70"/>
      <c r="B84" s="85"/>
      <c r="C84" s="74"/>
      <c r="D84" s="76"/>
      <c r="E84" s="76"/>
      <c r="F84" s="76"/>
      <c r="G84" s="85"/>
      <c r="H84" s="68"/>
      <c r="I84" s="68"/>
      <c r="J84" s="68"/>
      <c r="K84" s="28" t="s">
        <v>89</v>
      </c>
      <c r="L84" s="26">
        <v>722</v>
      </c>
      <c r="M84" s="26">
        <v>751.4</v>
      </c>
      <c r="N84" s="26">
        <v>781</v>
      </c>
    </row>
    <row r="85" spans="1:14" s="16" customFormat="1" ht="111.75" customHeight="1" x14ac:dyDescent="0.2">
      <c r="A85" s="10">
        <v>39</v>
      </c>
      <c r="B85" s="46" t="s">
        <v>123</v>
      </c>
      <c r="C85" s="25" t="s">
        <v>134</v>
      </c>
      <c r="D85" s="26">
        <f>L85</f>
        <v>57493.3</v>
      </c>
      <c r="E85" s="26">
        <f>M85</f>
        <v>60844.5</v>
      </c>
      <c r="F85" s="26">
        <f>N85</f>
        <v>64409</v>
      </c>
      <c r="G85" s="46" t="s">
        <v>186</v>
      </c>
      <c r="H85" s="25">
        <v>913</v>
      </c>
      <c r="I85" s="25">
        <v>1002</v>
      </c>
      <c r="J85" s="28" t="s">
        <v>131</v>
      </c>
      <c r="K85" s="41" t="s">
        <v>127</v>
      </c>
      <c r="L85" s="26">
        <v>57493.3</v>
      </c>
      <c r="M85" s="26">
        <v>60844.5</v>
      </c>
      <c r="N85" s="26">
        <v>64409</v>
      </c>
    </row>
    <row r="86" spans="1:14" s="43" customFormat="1" ht="40.5" customHeight="1" x14ac:dyDescent="0.2">
      <c r="A86" s="69">
        <v>40</v>
      </c>
      <c r="B86" s="71" t="s">
        <v>152</v>
      </c>
      <c r="C86" s="73" t="s">
        <v>109</v>
      </c>
      <c r="D86" s="75">
        <f>L86+L87</f>
        <v>2029.6</v>
      </c>
      <c r="E86" s="75">
        <f>M86+M87</f>
        <v>2056.8000000000002</v>
      </c>
      <c r="F86" s="75">
        <f>N86+N87</f>
        <v>2132.8000000000002</v>
      </c>
      <c r="G86" s="87" t="s">
        <v>25</v>
      </c>
      <c r="H86" s="67" t="s">
        <v>24</v>
      </c>
      <c r="I86" s="67" t="s">
        <v>60</v>
      </c>
      <c r="J86" s="67" t="s">
        <v>61</v>
      </c>
      <c r="K86" s="28" t="s">
        <v>87</v>
      </c>
      <c r="L86" s="26">
        <v>1780.1</v>
      </c>
      <c r="M86" s="26">
        <v>1807.3</v>
      </c>
      <c r="N86" s="26">
        <v>1883.3</v>
      </c>
    </row>
    <row r="87" spans="1:14" s="43" customFormat="1" ht="27.75" customHeight="1" x14ac:dyDescent="0.2">
      <c r="A87" s="70"/>
      <c r="B87" s="81"/>
      <c r="C87" s="89"/>
      <c r="D87" s="83"/>
      <c r="E87" s="83"/>
      <c r="F87" s="83"/>
      <c r="G87" s="82"/>
      <c r="H87" s="80"/>
      <c r="I87" s="80"/>
      <c r="J87" s="80"/>
      <c r="K87" s="40" t="s">
        <v>88</v>
      </c>
      <c r="L87" s="30">
        <v>249.5</v>
      </c>
      <c r="M87" s="30">
        <v>249.5</v>
      </c>
      <c r="N87" s="30">
        <v>249.5</v>
      </c>
    </row>
    <row r="88" spans="1:14" s="43" customFormat="1" ht="48" customHeight="1" x14ac:dyDescent="0.2">
      <c r="A88" s="69">
        <v>40</v>
      </c>
      <c r="B88" s="71" t="s">
        <v>1</v>
      </c>
      <c r="C88" s="73" t="s">
        <v>118</v>
      </c>
      <c r="D88" s="75">
        <f>L88+L89</f>
        <v>198.7</v>
      </c>
      <c r="E88" s="75">
        <f>M88+M89</f>
        <v>198.7</v>
      </c>
      <c r="F88" s="75">
        <f>N88+N89</f>
        <v>198.7</v>
      </c>
      <c r="G88" s="71" t="s">
        <v>23</v>
      </c>
      <c r="H88" s="67" t="s">
        <v>24</v>
      </c>
      <c r="I88" s="67" t="s">
        <v>60</v>
      </c>
      <c r="J88" s="67" t="s">
        <v>82</v>
      </c>
      <c r="K88" s="28" t="s">
        <v>87</v>
      </c>
      <c r="L88" s="26">
        <v>183.6</v>
      </c>
      <c r="M88" s="26">
        <v>183.7</v>
      </c>
      <c r="N88" s="26">
        <v>183.7</v>
      </c>
    </row>
    <row r="89" spans="1:14" s="43" customFormat="1" ht="52.5" customHeight="1" x14ac:dyDescent="0.2">
      <c r="A89" s="70"/>
      <c r="B89" s="72"/>
      <c r="C89" s="74"/>
      <c r="D89" s="74"/>
      <c r="E89" s="74"/>
      <c r="F89" s="74"/>
      <c r="G89" s="72"/>
      <c r="H89" s="74"/>
      <c r="I89" s="74"/>
      <c r="J89" s="74"/>
      <c r="K89" s="28" t="s">
        <v>88</v>
      </c>
      <c r="L89" s="26">
        <v>15.1</v>
      </c>
      <c r="M89" s="26">
        <v>15</v>
      </c>
      <c r="N89" s="26">
        <v>15</v>
      </c>
    </row>
    <row r="90" spans="1:14" s="11" customFormat="1" x14ac:dyDescent="0.25">
      <c r="A90" s="10"/>
      <c r="B90" s="18" t="s">
        <v>27</v>
      </c>
      <c r="C90" s="25"/>
      <c r="D90" s="26">
        <f>SUM(D11:D89)</f>
        <v>869940.39999999991</v>
      </c>
      <c r="E90" s="26">
        <f>SUM(E11:E89)</f>
        <v>898094</v>
      </c>
      <c r="F90" s="26">
        <f>SUM(F11:F89)</f>
        <v>934393.20000000019</v>
      </c>
      <c r="G90" s="23"/>
      <c r="H90" s="19"/>
      <c r="I90" s="19"/>
      <c r="J90" s="19"/>
      <c r="K90" s="19"/>
      <c r="L90" s="26">
        <f>SUM(L11:L89)</f>
        <v>869940.39999999991</v>
      </c>
      <c r="M90" s="26">
        <f>SUM(M11:M89)</f>
        <v>898094.00000000012</v>
      </c>
      <c r="N90" s="26">
        <f>SUM(N11:N89)</f>
        <v>934393.20000000019</v>
      </c>
    </row>
    <row r="91" spans="1:14" s="11" customFormat="1" x14ac:dyDescent="0.25">
      <c r="A91" s="17"/>
      <c r="B91" s="13"/>
      <c r="C91" s="5"/>
      <c r="D91" s="5"/>
      <c r="E91" s="8"/>
      <c r="F91" s="8"/>
      <c r="G91" s="15"/>
      <c r="H91" s="8"/>
      <c r="I91" s="8"/>
      <c r="J91" s="8"/>
      <c r="K91" s="8"/>
      <c r="L91" s="8"/>
      <c r="M91" s="6"/>
      <c r="N91" s="24"/>
    </row>
    <row r="92" spans="1:14" s="11" customFormat="1" x14ac:dyDescent="0.25">
      <c r="A92" s="17"/>
      <c r="B92" s="13"/>
      <c r="C92" s="5"/>
      <c r="D92" s="5"/>
      <c r="E92" s="8"/>
      <c r="F92" s="8"/>
      <c r="G92" s="15"/>
      <c r="H92" s="8"/>
      <c r="I92" s="8"/>
      <c r="J92" s="8"/>
      <c r="K92" s="8"/>
      <c r="L92" s="8"/>
      <c r="M92" s="6"/>
      <c r="N92" s="1"/>
    </row>
    <row r="93" spans="1:14" s="11" customFormat="1" x14ac:dyDescent="0.25">
      <c r="A93" s="17"/>
      <c r="B93" s="13"/>
      <c r="C93" s="6"/>
      <c r="D93" s="6"/>
      <c r="E93" s="6"/>
      <c r="F93" s="8"/>
      <c r="G93" s="15"/>
      <c r="H93" s="8"/>
      <c r="I93" s="8"/>
      <c r="J93" s="8"/>
      <c r="K93" s="8"/>
      <c r="L93" s="8"/>
      <c r="M93" s="6"/>
      <c r="N93" s="1"/>
    </row>
    <row r="94" spans="1:14" s="11" customFormat="1" ht="15.75" customHeight="1" x14ac:dyDescent="0.25">
      <c r="B94" s="20" t="s">
        <v>158</v>
      </c>
      <c r="C94" s="20"/>
      <c r="D94" s="9"/>
      <c r="E94" s="9"/>
      <c r="F94" s="17"/>
      <c r="G94" s="12"/>
      <c r="H94" s="5"/>
      <c r="I94" s="5"/>
      <c r="J94" s="5"/>
      <c r="K94" s="5"/>
      <c r="L94" s="5"/>
      <c r="M94" s="5"/>
      <c r="N94" s="1"/>
    </row>
    <row r="95" spans="1:14" s="11" customFormat="1" x14ac:dyDescent="0.25">
      <c r="B95" s="21" t="s">
        <v>159</v>
      </c>
      <c r="C95" s="21"/>
      <c r="E95" s="22"/>
      <c r="F95" s="22"/>
      <c r="G95" s="22"/>
      <c r="H95" s="113" t="s">
        <v>160</v>
      </c>
      <c r="I95" s="113"/>
      <c r="J95" s="113"/>
      <c r="K95" s="113"/>
      <c r="L95" s="113"/>
      <c r="M95" s="113"/>
      <c r="N95" s="113"/>
    </row>
    <row r="96" spans="1:14" s="11" customFormat="1" x14ac:dyDescent="0.25">
      <c r="A96" s="1"/>
      <c r="B96" s="106"/>
      <c r="C96" s="106"/>
      <c r="D96" s="106"/>
      <c r="E96" s="106"/>
      <c r="F96" s="106"/>
      <c r="G96" s="106"/>
      <c r="H96" s="1"/>
      <c r="I96" s="1"/>
      <c r="J96" s="1"/>
      <c r="K96" s="2"/>
      <c r="L96" s="2"/>
      <c r="M96" s="3"/>
      <c r="N96" s="1"/>
    </row>
    <row r="97" spans="1:14" s="11" customFormat="1" x14ac:dyDescent="0.25">
      <c r="A97" s="105"/>
      <c r="B97" s="105"/>
      <c r="C97" s="1"/>
      <c r="D97" s="2"/>
      <c r="E97" s="2"/>
      <c r="F97" s="2"/>
      <c r="G97" s="12"/>
      <c r="H97" s="2"/>
      <c r="I97" s="2"/>
      <c r="J97" s="2"/>
      <c r="K97" s="2"/>
      <c r="L97" s="2"/>
      <c r="M97" s="3"/>
      <c r="N97" s="1"/>
    </row>
    <row r="98" spans="1:14" s="11" customFormat="1" x14ac:dyDescent="0.25">
      <c r="A98" s="105"/>
      <c r="B98" s="105"/>
      <c r="C98" s="1"/>
      <c r="D98" s="2"/>
      <c r="E98" s="2"/>
      <c r="F98" s="2"/>
      <c r="G98" s="12"/>
      <c r="H98" s="2"/>
      <c r="I98" s="2"/>
      <c r="J98" s="2"/>
      <c r="K98" s="2"/>
      <c r="L98" s="2"/>
      <c r="M98" s="3"/>
      <c r="N98" s="1"/>
    </row>
    <row r="99" spans="1:14" s="11" customFormat="1" x14ac:dyDescent="0.25">
      <c r="A99" s="1"/>
      <c r="B99" s="14"/>
      <c r="C99" s="1"/>
      <c r="D99" s="2"/>
      <c r="E99" s="2"/>
      <c r="F99" s="2"/>
      <c r="G99" s="12"/>
      <c r="H99" s="2"/>
      <c r="I99" s="2"/>
      <c r="J99" s="2"/>
      <c r="K99" s="2"/>
      <c r="L99" s="2"/>
      <c r="M99" s="3"/>
      <c r="N99" s="1"/>
    </row>
    <row r="100" spans="1:14" s="11" customFormat="1" x14ac:dyDescent="0.25">
      <c r="A100" s="1"/>
      <c r="B100" s="14"/>
      <c r="C100" s="1"/>
      <c r="D100" s="2"/>
      <c r="E100" s="2"/>
      <c r="F100" s="2"/>
      <c r="G100" s="12"/>
      <c r="H100" s="2"/>
      <c r="I100" s="2"/>
      <c r="J100" s="2"/>
      <c r="K100" s="2"/>
      <c r="L100" s="2"/>
      <c r="M100" s="3"/>
      <c r="N100" s="1"/>
    </row>
  </sheetData>
  <mergeCells count="353">
    <mergeCell ref="B68:B70"/>
    <mergeCell ref="H95:N95"/>
    <mergeCell ref="E30:E31"/>
    <mergeCell ref="C43:C44"/>
    <mergeCell ref="E73:E74"/>
    <mergeCell ref="F73:F74"/>
    <mergeCell ref="E34:E35"/>
    <mergeCell ref="D34:D35"/>
    <mergeCell ref="D43:D44"/>
    <mergeCell ref="C52:C54"/>
    <mergeCell ref="B28:B29"/>
    <mergeCell ref="C28:C29"/>
    <mergeCell ref="D28:D29"/>
    <mergeCell ref="E28:E29"/>
    <mergeCell ref="F28:F29"/>
    <mergeCell ref="F41:F42"/>
    <mergeCell ref="A22:A24"/>
    <mergeCell ref="A25:A27"/>
    <mergeCell ref="A28:A29"/>
    <mergeCell ref="A34:A35"/>
    <mergeCell ref="G28:G29"/>
    <mergeCell ref="E11:E13"/>
    <mergeCell ref="C25:C27"/>
    <mergeCell ref="D25:D27"/>
    <mergeCell ref="E25:E27"/>
    <mergeCell ref="F25:F27"/>
    <mergeCell ref="A8:A9"/>
    <mergeCell ref="B11:B14"/>
    <mergeCell ref="D20:D21"/>
    <mergeCell ref="A16:A17"/>
    <mergeCell ref="A18:A19"/>
    <mergeCell ref="A20:A21"/>
    <mergeCell ref="D18:D19"/>
    <mergeCell ref="B18:B19"/>
    <mergeCell ref="I3:N3"/>
    <mergeCell ref="I2:N2"/>
    <mergeCell ref="J1:N1"/>
    <mergeCell ref="L8:L9"/>
    <mergeCell ref="J39:J40"/>
    <mergeCell ref="F39:F40"/>
    <mergeCell ref="B30:B31"/>
    <mergeCell ref="E22:E24"/>
    <mergeCell ref="E18:E19"/>
    <mergeCell ref="I11:I13"/>
    <mergeCell ref="J11:J13"/>
    <mergeCell ref="G11:G13"/>
    <mergeCell ref="I20:I21"/>
    <mergeCell ref="F20:F21"/>
    <mergeCell ref="H11:H13"/>
    <mergeCell ref="F11:F13"/>
    <mergeCell ref="J20:J21"/>
    <mergeCell ref="H16:H17"/>
    <mergeCell ref="F18:F19"/>
    <mergeCell ref="B20:B21"/>
    <mergeCell ref="D83:D84"/>
    <mergeCell ref="C39:C40"/>
    <mergeCell ref="D39:D40"/>
    <mergeCell ref="B81:B82"/>
    <mergeCell ref="C22:C24"/>
    <mergeCell ref="B48:B49"/>
    <mergeCell ref="B39:B40"/>
    <mergeCell ref="B73:B74"/>
    <mergeCell ref="B43:B44"/>
    <mergeCell ref="A97:B97"/>
    <mergeCell ref="C83:C84"/>
    <mergeCell ref="C77:C78"/>
    <mergeCell ref="B96:D96"/>
    <mergeCell ref="B77:B78"/>
    <mergeCell ref="B83:B84"/>
    <mergeCell ref="A81:A82"/>
    <mergeCell ref="C79:C80"/>
    <mergeCell ref="B86:B87"/>
    <mergeCell ref="B79:B80"/>
    <mergeCell ref="A65:A67"/>
    <mergeCell ref="A43:A44"/>
    <mergeCell ref="E43:E44"/>
    <mergeCell ref="B41:B42"/>
    <mergeCell ref="B65:B67"/>
    <mergeCell ref="B57:B58"/>
    <mergeCell ref="A46:A47"/>
    <mergeCell ref="A57:A58"/>
    <mergeCell ref="A63:A64"/>
    <mergeCell ref="B46:B47"/>
    <mergeCell ref="C68:C70"/>
    <mergeCell ref="G48:G49"/>
    <mergeCell ref="H46:H47"/>
    <mergeCell ref="B55:B56"/>
    <mergeCell ref="F68:F70"/>
    <mergeCell ref="E48:E49"/>
    <mergeCell ref="D48:D49"/>
    <mergeCell ref="E50:E51"/>
    <mergeCell ref="F52:F54"/>
    <mergeCell ref="C46:C47"/>
    <mergeCell ref="A98:B98"/>
    <mergeCell ref="E96:G96"/>
    <mergeCell ref="E68:E70"/>
    <mergeCell ref="E52:E54"/>
    <mergeCell ref="H73:H74"/>
    <mergeCell ref="D88:D89"/>
    <mergeCell ref="E88:E89"/>
    <mergeCell ref="D75:D76"/>
    <mergeCell ref="E75:E76"/>
    <mergeCell ref="F75:F76"/>
    <mergeCell ref="G55:G56"/>
    <mergeCell ref="F43:F44"/>
    <mergeCell ref="G43:G44"/>
    <mergeCell ref="D81:D82"/>
    <mergeCell ref="G77:G78"/>
    <mergeCell ref="F71:F72"/>
    <mergeCell ref="F48:F49"/>
    <mergeCell ref="D73:D74"/>
    <mergeCell ref="E65:E67"/>
    <mergeCell ref="N8:N9"/>
    <mergeCell ref="D8:D9"/>
    <mergeCell ref="B8:B9"/>
    <mergeCell ref="C8:C9"/>
    <mergeCell ref="H8:K8"/>
    <mergeCell ref="E8:E9"/>
    <mergeCell ref="F8:F9"/>
    <mergeCell ref="M8:M9"/>
    <mergeCell ref="G8:G9"/>
    <mergeCell ref="M20:M21"/>
    <mergeCell ref="N68:N69"/>
    <mergeCell ref="N66:N67"/>
    <mergeCell ref="M66:M67"/>
    <mergeCell ref="L66:L67"/>
    <mergeCell ref="M53:M54"/>
    <mergeCell ref="L53:L54"/>
    <mergeCell ref="M7:N7"/>
    <mergeCell ref="N53:N54"/>
    <mergeCell ref="M68:M69"/>
    <mergeCell ref="A50:A51"/>
    <mergeCell ref="A52:A54"/>
    <mergeCell ref="A11:A14"/>
    <mergeCell ref="N20:N21"/>
    <mergeCell ref="L20:L21"/>
    <mergeCell ref="J34:J35"/>
    <mergeCell ref="H20:H21"/>
    <mergeCell ref="J83:J84"/>
    <mergeCell ref="I22:I23"/>
    <mergeCell ref="J52:J54"/>
    <mergeCell ref="I52:I54"/>
    <mergeCell ref="L68:L69"/>
    <mergeCell ref="K68:K69"/>
    <mergeCell ref="K53:K54"/>
    <mergeCell ref="J79:J80"/>
    <mergeCell ref="I81:I82"/>
    <mergeCell ref="J81:J82"/>
    <mergeCell ref="I88:I89"/>
    <mergeCell ref="I86:I87"/>
    <mergeCell ref="H75:H76"/>
    <mergeCell ref="H71:H72"/>
    <mergeCell ref="J88:J89"/>
    <mergeCell ref="I79:I80"/>
    <mergeCell ref="I73:I74"/>
    <mergeCell ref="I83:I84"/>
    <mergeCell ref="H83:H84"/>
    <mergeCell ref="J86:J87"/>
    <mergeCell ref="K20:K21"/>
    <mergeCell ref="I48:I49"/>
    <mergeCell ref="G30:G31"/>
    <mergeCell ref="I28:I29"/>
    <mergeCell ref="G20:G21"/>
    <mergeCell ref="G46:G47"/>
    <mergeCell ref="H48:H49"/>
    <mergeCell ref="H28:H29"/>
    <mergeCell ref="H30:H31"/>
    <mergeCell ref="G25:G27"/>
    <mergeCell ref="H77:H78"/>
    <mergeCell ref="I65:I67"/>
    <mergeCell ref="H41:H42"/>
    <mergeCell ref="I50:I51"/>
    <mergeCell ref="H50:H51"/>
    <mergeCell ref="I46:I47"/>
    <mergeCell ref="H43:H44"/>
    <mergeCell ref="I55:I56"/>
    <mergeCell ref="I71:I72"/>
    <mergeCell ref="H65:H67"/>
    <mergeCell ref="G73:G74"/>
    <mergeCell ref="F65:F67"/>
    <mergeCell ref="G52:G54"/>
    <mergeCell ref="G71:G72"/>
    <mergeCell ref="C30:C31"/>
    <mergeCell ref="F30:F31"/>
    <mergeCell ref="F34:F35"/>
    <mergeCell ref="G41:G42"/>
    <mergeCell ref="F50:F51"/>
    <mergeCell ref="C41:C42"/>
    <mergeCell ref="E71:E72"/>
    <mergeCell ref="C65:C67"/>
    <mergeCell ref="F22:F24"/>
    <mergeCell ref="C86:C87"/>
    <mergeCell ref="D68:D70"/>
    <mergeCell ref="D71:D72"/>
    <mergeCell ref="D50:D51"/>
    <mergeCell ref="E46:E47"/>
    <mergeCell ref="C57:C58"/>
    <mergeCell ref="D57:D58"/>
    <mergeCell ref="F88:F89"/>
    <mergeCell ref="D79:D80"/>
    <mergeCell ref="D77:D78"/>
    <mergeCell ref="E83:E84"/>
    <mergeCell ref="A83:A84"/>
    <mergeCell ref="E77:E78"/>
    <mergeCell ref="E86:E87"/>
    <mergeCell ref="F86:F87"/>
    <mergeCell ref="F81:F82"/>
    <mergeCell ref="A86:A87"/>
    <mergeCell ref="B71:B72"/>
    <mergeCell ref="D86:D87"/>
    <mergeCell ref="C75:C76"/>
    <mergeCell ref="C81:C82"/>
    <mergeCell ref="A73:A74"/>
    <mergeCell ref="A77:A78"/>
    <mergeCell ref="B75:B76"/>
    <mergeCell ref="A75:A76"/>
    <mergeCell ref="H79:H80"/>
    <mergeCell ref="C73:C74"/>
    <mergeCell ref="C16:C17"/>
    <mergeCell ref="D41:D42"/>
    <mergeCell ref="D30:D31"/>
    <mergeCell ref="A71:A72"/>
    <mergeCell ref="D65:D67"/>
    <mergeCell ref="C71:C72"/>
    <mergeCell ref="B16:B17"/>
    <mergeCell ref="B34:B35"/>
    <mergeCell ref="I16:I17"/>
    <mergeCell ref="I34:I35"/>
    <mergeCell ref="J43:J44"/>
    <mergeCell ref="J46:J47"/>
    <mergeCell ref="J16:J17"/>
    <mergeCell ref="I18:I19"/>
    <mergeCell ref="H34:H35"/>
    <mergeCell ref="C48:C49"/>
    <mergeCell ref="C18:C19"/>
    <mergeCell ref="D46:D47"/>
    <mergeCell ref="J18:J19"/>
    <mergeCell ref="J28:J29"/>
    <mergeCell ref="G22:G24"/>
    <mergeCell ref="G18:G19"/>
    <mergeCell ref="E20:E21"/>
    <mergeCell ref="E41:E42"/>
    <mergeCell ref="C11:C13"/>
    <mergeCell ref="C50:C51"/>
    <mergeCell ref="D16:D17"/>
    <mergeCell ref="D22:D24"/>
    <mergeCell ref="C20:C21"/>
    <mergeCell ref="G16:G17"/>
    <mergeCell ref="G34:G35"/>
    <mergeCell ref="E16:E17"/>
    <mergeCell ref="D11:D13"/>
    <mergeCell ref="F16:F17"/>
    <mergeCell ref="J50:J51"/>
    <mergeCell ref="J68:J70"/>
    <mergeCell ref="H68:H70"/>
    <mergeCell ref="I68:I70"/>
    <mergeCell ref="G39:G40"/>
    <mergeCell ref="G50:G51"/>
    <mergeCell ref="J55:J56"/>
    <mergeCell ref="J48:J49"/>
    <mergeCell ref="H39:H40"/>
    <mergeCell ref="I39:I40"/>
    <mergeCell ref="I43:I44"/>
    <mergeCell ref="H22:H24"/>
    <mergeCell ref="H88:H89"/>
    <mergeCell ref="G88:G89"/>
    <mergeCell ref="F83:F84"/>
    <mergeCell ref="G86:G87"/>
    <mergeCell ref="F79:F80"/>
    <mergeCell ref="G83:G84"/>
    <mergeCell ref="G79:G80"/>
    <mergeCell ref="H52:H54"/>
    <mergeCell ref="G81:G82"/>
    <mergeCell ref="H81:H82"/>
    <mergeCell ref="H86:H87"/>
    <mergeCell ref="B22:B24"/>
    <mergeCell ref="F46:F47"/>
    <mergeCell ref="F55:F56"/>
    <mergeCell ref="F77:F78"/>
    <mergeCell ref="E55:E56"/>
    <mergeCell ref="B52:B54"/>
    <mergeCell ref="B50:B51"/>
    <mergeCell ref="B88:B89"/>
    <mergeCell ref="C88:C89"/>
    <mergeCell ref="C34:C35"/>
    <mergeCell ref="B25:B27"/>
    <mergeCell ref="E81:E82"/>
    <mergeCell ref="E79:E80"/>
    <mergeCell ref="E39:E40"/>
    <mergeCell ref="D52:D54"/>
    <mergeCell ref="C55:C56"/>
    <mergeCell ref="D55:D56"/>
    <mergeCell ref="K66:K67"/>
    <mergeCell ref="J65:J67"/>
    <mergeCell ref="G68:G70"/>
    <mergeCell ref="H18:H19"/>
    <mergeCell ref="H55:H56"/>
    <mergeCell ref="J30:J31"/>
    <mergeCell ref="I30:I31"/>
    <mergeCell ref="G65:G67"/>
    <mergeCell ref="I41:I42"/>
    <mergeCell ref="J41:J42"/>
    <mergeCell ref="M77:M78"/>
    <mergeCell ref="N77:N78"/>
    <mergeCell ref="I77:I78"/>
    <mergeCell ref="J77:J78"/>
    <mergeCell ref="L77:L78"/>
    <mergeCell ref="J71:J72"/>
    <mergeCell ref="K77:K78"/>
    <mergeCell ref="I75:I76"/>
    <mergeCell ref="H57:H58"/>
    <mergeCell ref="I57:I58"/>
    <mergeCell ref="J57:J58"/>
    <mergeCell ref="A88:A89"/>
    <mergeCell ref="A30:A31"/>
    <mergeCell ref="A48:A49"/>
    <mergeCell ref="A55:A56"/>
    <mergeCell ref="A79:A80"/>
    <mergeCell ref="A68:A70"/>
    <mergeCell ref="A41:A42"/>
    <mergeCell ref="B63:B64"/>
    <mergeCell ref="C63:C64"/>
    <mergeCell ref="E57:E58"/>
    <mergeCell ref="F57:F58"/>
    <mergeCell ref="G57:G58"/>
    <mergeCell ref="G61:G62"/>
    <mergeCell ref="G59:G60"/>
    <mergeCell ref="A61:A62"/>
    <mergeCell ref="B61:B62"/>
    <mergeCell ref="C61:C62"/>
    <mergeCell ref="D61:D62"/>
    <mergeCell ref="E61:E62"/>
    <mergeCell ref="F61:F62"/>
    <mergeCell ref="H61:H62"/>
    <mergeCell ref="I61:I62"/>
    <mergeCell ref="J61:J62"/>
    <mergeCell ref="D63:D64"/>
    <mergeCell ref="E63:E64"/>
    <mergeCell ref="F63:F64"/>
    <mergeCell ref="H63:H64"/>
    <mergeCell ref="I63:I64"/>
    <mergeCell ref="J63:J64"/>
    <mergeCell ref="G63:G64"/>
    <mergeCell ref="A5:N5"/>
    <mergeCell ref="H59:H60"/>
    <mergeCell ref="I59:I60"/>
    <mergeCell ref="J59:J60"/>
    <mergeCell ref="A59:A60"/>
    <mergeCell ref="B59:B60"/>
    <mergeCell ref="C59:C60"/>
    <mergeCell ref="D59:D60"/>
    <mergeCell ref="E59:E60"/>
    <mergeCell ref="F59:F60"/>
  </mergeCells>
  <phoneticPr fontId="2" type="noConversion"/>
  <pageMargins left="1.1811023622047245" right="0.39370078740157483" top="0.78740157480314965" bottom="0.78740157480314965" header="0" footer="0"/>
  <pageSetup paperSize="9" scale="47" firstPageNumber="0" fitToHeight="0" orientation="landscape" horizontalDpi="300" verticalDpi="300" r:id="rId1"/>
  <headerFooter alignWithMargins="0"/>
  <rowBreaks count="1" manualBreakCount="1">
    <brk id="8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 09</cp:lastModifiedBy>
  <cp:lastPrinted>2022-04-14T11:40:23Z</cp:lastPrinted>
  <dcterms:created xsi:type="dcterms:W3CDTF">2007-11-06T07:20:14Z</dcterms:created>
  <dcterms:modified xsi:type="dcterms:W3CDTF">2022-04-14T11:40:45Z</dcterms:modified>
</cp:coreProperties>
</file>