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1355" windowHeight="8445"/>
  </bookViews>
  <sheets>
    <sheet name="все года" sheetId="1" r:id="rId1"/>
  </sheets>
  <definedNames>
    <definedName name="_xlnm.Print_Area" localSheetId="0">'все года'!$A$2:$AA$30</definedName>
  </definedNames>
  <calcPr calcId="144525"/>
</workbook>
</file>

<file path=xl/calcChain.xml><?xml version="1.0" encoding="utf-8"?>
<calcChain xmlns="http://schemas.openxmlformats.org/spreadsheetml/2006/main">
  <c r="S16" i="1" l="1"/>
  <c r="E16" i="1"/>
  <c r="R17" i="1"/>
  <c r="E17" i="1"/>
  <c r="N18" i="1"/>
  <c r="N20" i="1"/>
  <c r="AA20" i="1"/>
  <c r="AA18" i="1"/>
  <c r="E12" i="1"/>
  <c r="Z18" i="1"/>
  <c r="Z20" i="1"/>
  <c r="T14" i="1"/>
  <c r="E14" i="1"/>
  <c r="X18" i="1"/>
  <c r="X20" i="1"/>
  <c r="E15" i="1"/>
  <c r="E13" i="1"/>
  <c r="E11" i="1"/>
  <c r="Q18" i="1"/>
  <c r="Q20" i="1"/>
  <c r="P18" i="1"/>
  <c r="P20" i="1"/>
  <c r="O18" i="1"/>
  <c r="O20" i="1"/>
  <c r="G11" i="1"/>
  <c r="S18" i="1"/>
  <c r="S20" i="1"/>
  <c r="Y18" i="1"/>
  <c r="Y20" i="1"/>
  <c r="U18" i="1"/>
  <c r="U20" i="1"/>
  <c r="V18" i="1"/>
  <c r="V20" i="1"/>
  <c r="W18" i="1"/>
  <c r="W20" i="1"/>
  <c r="G12" i="1"/>
  <c r="G13" i="1"/>
  <c r="G14" i="1"/>
  <c r="G15" i="1"/>
  <c r="G18" i="1"/>
  <c r="G20" i="1"/>
  <c r="G16" i="1"/>
  <c r="G17" i="1"/>
  <c r="F12" i="1"/>
  <c r="F13" i="1"/>
  <c r="F14" i="1"/>
  <c r="F15" i="1"/>
  <c r="F16" i="1"/>
  <c r="F17" i="1"/>
  <c r="F11" i="1"/>
  <c r="F18" i="1"/>
  <c r="F20" i="1"/>
  <c r="M18" i="1"/>
  <c r="M20" i="1"/>
  <c r="L18" i="1"/>
  <c r="L20" i="1"/>
  <c r="K18" i="1"/>
  <c r="K20" i="1"/>
  <c r="H18" i="1"/>
  <c r="H20" i="1"/>
  <c r="I18" i="1"/>
  <c r="I20" i="1"/>
  <c r="J18" i="1"/>
  <c r="J20" i="1"/>
  <c r="T18" i="1"/>
  <c r="T20" i="1"/>
  <c r="E18" i="1"/>
  <c r="E20" i="1"/>
  <c r="R18" i="1"/>
  <c r="R20" i="1"/>
</calcChain>
</file>

<file path=xl/sharedStrings.xml><?xml version="1.0" encoding="utf-8"?>
<sst xmlns="http://schemas.openxmlformats.org/spreadsheetml/2006/main" count="58" uniqueCount="39">
  <si>
    <t>Наименование муниципальных образований</t>
  </si>
  <si>
    <t xml:space="preserve">Калининское сельское поселение </t>
  </si>
  <si>
    <t>Красноярское сельское поселение</t>
  </si>
  <si>
    <t>Лозновское сельское поселение</t>
  </si>
  <si>
    <t xml:space="preserve">Маркинское сельское поселение </t>
  </si>
  <si>
    <t>Новоцимлянское сельское поселение</t>
  </si>
  <si>
    <t>Саркеловское сельское поселение</t>
  </si>
  <si>
    <t>Итого</t>
  </si>
  <si>
    <t>Цимлянское городское поселение</t>
  </si>
  <si>
    <t>Итого по  поселениям района</t>
  </si>
  <si>
    <t>Нераспределенный резерв средств на иные межбюджетные трансферты на поддержку мер по обеспечению сбалансированности местных бюджетов</t>
  </si>
  <si>
    <t>Итого межбюджетные трансферты</t>
  </si>
  <si>
    <t>2020 год</t>
  </si>
  <si>
    <t>2021 год</t>
  </si>
  <si>
    <t xml:space="preserve">Расходы по возмещению части платы граждан за коммунальные услуги </t>
  </si>
  <si>
    <t xml:space="preserve">Переселение граждан из многоквартирного аврийного жилищного фонда, признанного непригодным для проживания, аварийным и подлежащим сносу или реконтрукции </t>
  </si>
  <si>
    <t>Распределение межбюджетных трансфертов, предоставляемых другим бюджетам бюджетной системы Российской Федерации  на 2020 год и на плановый период 2021 и 2022 годов</t>
  </si>
  <si>
    <t>2022 год</t>
  </si>
  <si>
    <t>к решению Собрания депутатов</t>
  </si>
  <si>
    <t>Постановка на учет граждан на улучшение жилищных условий</t>
  </si>
  <si>
    <t>Субсидия на реали-зацию мероприятий по формированию совре-менной городской сре-ды в части благоустройства общественных тер-риторий</t>
  </si>
  <si>
    <t xml:space="preserve">субсидии на выполнение проек-тов внесения изменений в гене-ральные планы, правила земле-пользования и застройки </t>
  </si>
  <si>
    <t>субсидия на разработку проектной документа-ции на стро-ительство и реконструк-цию объек-тов культу-ры и тури-стических объектов</t>
  </si>
  <si>
    <t xml:space="preserve">Председатель Собрания депутатов - </t>
  </si>
  <si>
    <t>глава Цимлянского района</t>
  </si>
  <si>
    <t>Л.П. Перфилова</t>
  </si>
  <si>
    <t xml:space="preserve"> Переселение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на софинансирование средств, поступивших от государственной корпорации - Фонда содействия реформированию жилищно-коммунального хозяйства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</si>
  <si>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</t>
  </si>
  <si>
    <t xml:space="preserve">Расходы, связанные с реализацией федеральной целевой программы «Увековечение памяти погибших при защите Отечества на 2019 - 2024 годы»  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</si>
  <si>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</si>
  <si>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Создание комфортной городской среды в малых городах 
и исторических поселениях - победителях Всероссийского конкурса лучших проектов создания комфортной городской среды
</t>
  </si>
  <si>
    <t>субсидия на реализацию пректов инициативного бюджетирования благоустройство территории для проведения массовых мероприятий для детей и подросткового поколения "Радуга"</t>
  </si>
  <si>
    <t>Расходы на реализацию проектов инициативного бюджетирования в рамках подпрограммы "Развитие культуры" муниципальной программы Цимлянского района "Развитие культуры и туризма"</t>
  </si>
  <si>
    <t>Ремонт и содержание внутригородских  дорог и искусственных сооружений на них</t>
  </si>
  <si>
    <t>Проект</t>
  </si>
  <si>
    <t>субсидия на приобретение специали-зированной коммунальной техники</t>
  </si>
  <si>
    <t>Приложение № 8</t>
  </si>
  <si>
    <t>(тыс.руб.)</t>
  </si>
  <si>
    <t>Цимлянского района от 22.12.2020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</si>
</sst>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.0"/>
  </numFmts>
  <fonts count="7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178" fontId="2" fillId="0" borderId="0" xfId="0" applyNumberFormat="1" applyFont="1" applyFill="1"/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right" vertical="top" wrapText="1"/>
    </xf>
    <xf numFmtId="0" fontId="2" fillId="0" borderId="0" xfId="0" applyFont="1" applyFill="1" applyBorder="1" applyAlignment="1"/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 shrinkToFit="1"/>
    </xf>
    <xf numFmtId="0" fontId="5" fillId="0" borderId="0" xfId="0" applyFont="1" applyFill="1" applyAlignment="1"/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view="pageBreakPreview" zoomScale="80" zoomScaleNormal="100" zoomScaleSheetLayoutView="80" workbookViewId="0">
      <pane xSplit="2" topLeftCell="P1" activePane="topRight" state="frozen"/>
      <selection activeCell="A7" sqref="A7"/>
      <selection pane="topRight" activeCell="N5" sqref="N5"/>
    </sheetView>
  </sheetViews>
  <sheetFormatPr defaultRowHeight="15.75"/>
  <cols>
    <col min="1" max="2" width="9.140625" style="3"/>
    <col min="3" max="3" width="32.7109375" style="3" customWidth="1"/>
    <col min="4" max="4" width="0.7109375" style="3" hidden="1" customWidth="1"/>
    <col min="5" max="5" width="14.140625" style="3" customWidth="1"/>
    <col min="6" max="6" width="11.42578125" style="3" customWidth="1"/>
    <col min="7" max="7" width="12.28515625" style="3" customWidth="1"/>
    <col min="8" max="10" width="8.7109375" style="3" customWidth="1"/>
    <col min="11" max="11" width="12.28515625" style="3" customWidth="1"/>
    <col min="12" max="13" width="11.7109375" style="3" bestFit="1" customWidth="1"/>
    <col min="14" max="14" width="14.140625" style="3" customWidth="1"/>
    <col min="15" max="15" width="17" style="6" customWidth="1"/>
    <col min="16" max="17" width="15.7109375" style="6" customWidth="1"/>
    <col min="18" max="19" width="27.42578125" style="3" customWidth="1"/>
    <col min="20" max="20" width="19.5703125" style="3" customWidth="1"/>
    <col min="21" max="21" width="0.140625" style="3" customWidth="1"/>
    <col min="22" max="22" width="23.42578125" style="3" customWidth="1"/>
    <col min="23" max="24" width="18" style="3" customWidth="1"/>
    <col min="25" max="25" width="14" style="3" bestFit="1" customWidth="1"/>
    <col min="26" max="26" width="19.5703125" style="3" customWidth="1"/>
    <col min="27" max="27" width="18.42578125" style="3" customWidth="1"/>
    <col min="28" max="16384" width="9.140625" style="3"/>
  </cols>
  <sheetData>
    <row r="1" spans="1:27">
      <c r="Q1" s="7" t="s">
        <v>34</v>
      </c>
      <c r="R1" s="8"/>
    </row>
    <row r="2" spans="1:27">
      <c r="N2" s="27" t="s">
        <v>36</v>
      </c>
      <c r="O2" s="27"/>
      <c r="P2" s="27"/>
      <c r="Q2" s="8"/>
      <c r="R2" s="7"/>
      <c r="S2" s="7"/>
    </row>
    <row r="3" spans="1:27" ht="14.25" customHeight="1">
      <c r="J3" s="10"/>
      <c r="N3" s="27" t="s">
        <v>18</v>
      </c>
      <c r="O3" s="27"/>
      <c r="P3" s="27"/>
      <c r="Q3" s="8"/>
      <c r="R3" s="27"/>
      <c r="S3" s="27"/>
      <c r="T3" s="27"/>
    </row>
    <row r="4" spans="1:27" ht="15.75" customHeight="1">
      <c r="I4" s="35"/>
      <c r="J4" s="35"/>
      <c r="N4" s="27" t="s">
        <v>38</v>
      </c>
      <c r="O4" s="27"/>
      <c r="P4" s="27"/>
      <c r="Q4" s="8"/>
      <c r="R4" s="27"/>
      <c r="S4" s="27"/>
      <c r="T4" s="27"/>
    </row>
    <row r="5" spans="1:27">
      <c r="O5" s="9"/>
      <c r="P5" s="9"/>
      <c r="Q5" s="9"/>
    </row>
    <row r="6" spans="1:27">
      <c r="A6" s="28" t="s">
        <v>16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27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27">
      <c r="A8" s="22"/>
      <c r="B8" s="22"/>
      <c r="C8" s="22"/>
      <c r="D8" s="22"/>
      <c r="E8" s="21"/>
      <c r="F8" s="21"/>
      <c r="G8" s="21"/>
      <c r="H8" s="22"/>
      <c r="I8" s="22"/>
      <c r="J8" s="22"/>
      <c r="K8" s="22"/>
      <c r="L8" s="22"/>
      <c r="M8" s="22"/>
      <c r="N8" s="22"/>
      <c r="O8" s="22"/>
      <c r="P8" s="23" t="s">
        <v>37</v>
      </c>
    </row>
    <row r="9" spans="1:27" ht="254.25" customHeight="1">
      <c r="A9" s="36" t="s">
        <v>0</v>
      </c>
      <c r="B9" s="36"/>
      <c r="C9" s="36"/>
      <c r="D9" s="36"/>
      <c r="E9" s="40" t="s">
        <v>7</v>
      </c>
      <c r="F9" s="41"/>
      <c r="G9" s="42"/>
      <c r="H9" s="43" t="s">
        <v>19</v>
      </c>
      <c r="I9" s="43"/>
      <c r="J9" s="43"/>
      <c r="K9" s="36" t="s">
        <v>14</v>
      </c>
      <c r="L9" s="36"/>
      <c r="M9" s="36"/>
      <c r="N9" s="11" t="s">
        <v>33</v>
      </c>
      <c r="O9" s="11" t="s">
        <v>28</v>
      </c>
      <c r="P9" s="11" t="s">
        <v>29</v>
      </c>
      <c r="Q9" s="11" t="s">
        <v>27</v>
      </c>
      <c r="R9" s="11" t="s">
        <v>15</v>
      </c>
      <c r="S9" s="11" t="s">
        <v>26</v>
      </c>
      <c r="T9" s="11" t="s">
        <v>35</v>
      </c>
      <c r="U9" s="12"/>
      <c r="V9" s="11" t="s">
        <v>20</v>
      </c>
      <c r="W9" s="11" t="s">
        <v>21</v>
      </c>
      <c r="X9" s="11" t="s">
        <v>22</v>
      </c>
      <c r="Y9" s="11" t="s">
        <v>30</v>
      </c>
      <c r="Z9" s="11" t="s">
        <v>31</v>
      </c>
      <c r="AA9" s="11" t="s">
        <v>32</v>
      </c>
    </row>
    <row r="10" spans="1:27">
      <c r="A10" s="36"/>
      <c r="B10" s="36"/>
      <c r="C10" s="36"/>
      <c r="D10" s="36"/>
      <c r="E10" s="13" t="s">
        <v>12</v>
      </c>
      <c r="F10" s="13" t="s">
        <v>13</v>
      </c>
      <c r="G10" s="13" t="s">
        <v>17</v>
      </c>
      <c r="H10" s="13" t="s">
        <v>12</v>
      </c>
      <c r="I10" s="13" t="s">
        <v>13</v>
      </c>
      <c r="J10" s="13" t="s">
        <v>17</v>
      </c>
      <c r="K10" s="13" t="s">
        <v>12</v>
      </c>
      <c r="L10" s="13" t="s">
        <v>13</v>
      </c>
      <c r="M10" s="13" t="s">
        <v>17</v>
      </c>
      <c r="N10" s="13" t="s">
        <v>12</v>
      </c>
      <c r="O10" s="13" t="s">
        <v>12</v>
      </c>
      <c r="P10" s="13" t="s">
        <v>12</v>
      </c>
      <c r="Q10" s="13" t="s">
        <v>12</v>
      </c>
      <c r="R10" s="13" t="s">
        <v>12</v>
      </c>
      <c r="S10" s="13" t="s">
        <v>12</v>
      </c>
      <c r="T10" s="13" t="s">
        <v>12</v>
      </c>
      <c r="V10" s="13" t="s">
        <v>12</v>
      </c>
      <c r="W10" s="13" t="s">
        <v>12</v>
      </c>
      <c r="X10" s="13" t="s">
        <v>12</v>
      </c>
      <c r="Y10" s="13" t="s">
        <v>12</v>
      </c>
      <c r="Z10" s="13" t="s">
        <v>12</v>
      </c>
      <c r="AA10" s="13" t="s">
        <v>12</v>
      </c>
    </row>
    <row r="11" spans="1:27">
      <c r="A11" s="30" t="s">
        <v>1</v>
      </c>
      <c r="B11" s="30"/>
      <c r="C11" s="30"/>
      <c r="D11" s="30"/>
      <c r="E11" s="15">
        <f t="shared" ref="E11:E16" si="0">H11+K11+O11+P11+Q11+R11+S11+T11+V11+W11+Y11</f>
        <v>9.3000000000000007</v>
      </c>
      <c r="F11" s="15">
        <f>I11+L11</f>
        <v>9.6</v>
      </c>
      <c r="G11" s="15">
        <f>J11+M11</f>
        <v>10.1</v>
      </c>
      <c r="H11" s="15">
        <v>9.3000000000000007</v>
      </c>
      <c r="I11" s="15">
        <v>9.6</v>
      </c>
      <c r="J11" s="15">
        <v>10.1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>
      <c r="A12" s="30" t="s">
        <v>2</v>
      </c>
      <c r="B12" s="30"/>
      <c r="C12" s="30"/>
      <c r="D12" s="30"/>
      <c r="E12" s="15">
        <f>H12+K12+O12+P12+Q12+R12+S12+T12+V12+W12+Y12+Z12</f>
        <v>2450.3000000000002</v>
      </c>
      <c r="F12" s="15">
        <f t="shared" ref="F12:F17" si="1">I12+L12</f>
        <v>24.4</v>
      </c>
      <c r="G12" s="15">
        <f t="shared" ref="G12:G17" si="2">J12+M12</f>
        <v>25.4</v>
      </c>
      <c r="H12" s="15">
        <v>23.5</v>
      </c>
      <c r="I12" s="15">
        <v>24.4</v>
      </c>
      <c r="J12" s="15">
        <v>25.4</v>
      </c>
      <c r="K12" s="15"/>
      <c r="L12" s="15"/>
      <c r="M12" s="15"/>
      <c r="N12" s="15"/>
      <c r="O12" s="15">
        <v>1198</v>
      </c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>
        <v>1228.8</v>
      </c>
      <c r="AA12" s="15"/>
    </row>
    <row r="13" spans="1:27">
      <c r="A13" s="30" t="s">
        <v>3</v>
      </c>
      <c r="B13" s="30"/>
      <c r="C13" s="30"/>
      <c r="D13" s="30"/>
      <c r="E13" s="15">
        <f t="shared" si="0"/>
        <v>1813.2</v>
      </c>
      <c r="F13" s="15">
        <f t="shared" si="1"/>
        <v>16.8</v>
      </c>
      <c r="G13" s="15">
        <f t="shared" si="2"/>
        <v>17.5</v>
      </c>
      <c r="H13" s="15">
        <v>16.2</v>
      </c>
      <c r="I13" s="15">
        <v>16.8</v>
      </c>
      <c r="J13" s="15">
        <v>17.5</v>
      </c>
      <c r="K13" s="15"/>
      <c r="L13" s="15"/>
      <c r="M13" s="15"/>
      <c r="N13" s="15"/>
      <c r="O13" s="15">
        <v>1797</v>
      </c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>
      <c r="A14" s="30" t="s">
        <v>4</v>
      </c>
      <c r="B14" s="30"/>
      <c r="C14" s="30"/>
      <c r="D14" s="30"/>
      <c r="E14" s="15">
        <f t="shared" si="0"/>
        <v>23079.9</v>
      </c>
      <c r="F14" s="15">
        <f t="shared" si="1"/>
        <v>11.2</v>
      </c>
      <c r="G14" s="15">
        <f t="shared" si="2"/>
        <v>11.7</v>
      </c>
      <c r="H14" s="15">
        <v>10.8</v>
      </c>
      <c r="I14" s="15">
        <v>11.2</v>
      </c>
      <c r="J14" s="15">
        <v>11.7</v>
      </c>
      <c r="K14" s="15"/>
      <c r="L14" s="15"/>
      <c r="M14" s="15"/>
      <c r="N14" s="15"/>
      <c r="O14" s="15">
        <v>599</v>
      </c>
      <c r="P14" s="15">
        <v>4782.8</v>
      </c>
      <c r="Q14" s="15"/>
      <c r="R14" s="15"/>
      <c r="S14" s="15"/>
      <c r="T14" s="15">
        <f>5867.5-2339.3</f>
        <v>3528.2</v>
      </c>
      <c r="U14" s="15"/>
      <c r="V14" s="15">
        <v>14159.1</v>
      </c>
      <c r="W14" s="15"/>
      <c r="X14" s="15"/>
      <c r="Y14" s="15"/>
      <c r="Z14" s="15"/>
      <c r="AA14" s="15"/>
    </row>
    <row r="15" spans="1:27">
      <c r="A15" s="30" t="s">
        <v>5</v>
      </c>
      <c r="B15" s="30"/>
      <c r="C15" s="30"/>
      <c r="D15" s="30"/>
      <c r="E15" s="15">
        <f t="shared" si="0"/>
        <v>1243.9000000000001</v>
      </c>
      <c r="F15" s="15">
        <f t="shared" si="1"/>
        <v>6.8</v>
      </c>
      <c r="G15" s="15">
        <f t="shared" si="2"/>
        <v>7.1</v>
      </c>
      <c r="H15" s="15">
        <v>6.5</v>
      </c>
      <c r="I15" s="15">
        <v>6.8</v>
      </c>
      <c r="J15" s="15">
        <v>7.1</v>
      </c>
      <c r="K15" s="15"/>
      <c r="L15" s="15"/>
      <c r="M15" s="15"/>
      <c r="N15" s="15"/>
      <c r="O15" s="15">
        <v>599</v>
      </c>
      <c r="P15" s="15">
        <v>638.4</v>
      </c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>
      <c r="A16" s="30" t="s">
        <v>6</v>
      </c>
      <c r="B16" s="30"/>
      <c r="C16" s="30"/>
      <c r="D16" s="30"/>
      <c r="E16" s="15">
        <f t="shared" si="0"/>
        <v>21692.199999999997</v>
      </c>
      <c r="F16" s="15">
        <f t="shared" si="1"/>
        <v>12.1</v>
      </c>
      <c r="G16" s="15">
        <f t="shared" si="2"/>
        <v>12.6</v>
      </c>
      <c r="H16" s="15">
        <v>11.6</v>
      </c>
      <c r="I16" s="15">
        <v>12.1</v>
      </c>
      <c r="J16" s="15">
        <v>12.6</v>
      </c>
      <c r="K16" s="15"/>
      <c r="L16" s="15"/>
      <c r="M16" s="15"/>
      <c r="N16" s="15"/>
      <c r="O16" s="15"/>
      <c r="P16" s="15"/>
      <c r="Q16" s="15"/>
      <c r="R16" s="15"/>
      <c r="S16" s="15">
        <f>20230.4-263.4</f>
        <v>19967</v>
      </c>
      <c r="T16" s="15">
        <v>1713.6</v>
      </c>
      <c r="U16" s="15"/>
      <c r="V16" s="15"/>
      <c r="W16" s="15"/>
      <c r="X16" s="15"/>
      <c r="Y16" s="15"/>
      <c r="Z16" s="15"/>
      <c r="AA16" s="15"/>
    </row>
    <row r="17" spans="1:27">
      <c r="A17" s="33" t="s">
        <v>8</v>
      </c>
      <c r="B17" s="34"/>
      <c r="C17" s="34"/>
      <c r="D17" s="14"/>
      <c r="E17" s="15">
        <f>H17+K17+O17+P17+Q17+R17+S17+T17+V17+W17+X17+Y17+Z17+AA17+N17</f>
        <v>156933.70000000001</v>
      </c>
      <c r="F17" s="15">
        <f t="shared" si="1"/>
        <v>11244.8</v>
      </c>
      <c r="G17" s="15">
        <f t="shared" si="2"/>
        <v>11244.8</v>
      </c>
      <c r="H17" s="15"/>
      <c r="I17" s="15"/>
      <c r="J17" s="15"/>
      <c r="K17" s="15">
        <v>8292</v>
      </c>
      <c r="L17" s="15">
        <v>11244.8</v>
      </c>
      <c r="M17" s="15">
        <v>11244.8</v>
      </c>
      <c r="N17" s="15">
        <v>500</v>
      </c>
      <c r="O17" s="15"/>
      <c r="P17" s="15"/>
      <c r="Q17" s="15">
        <v>43823.9</v>
      </c>
      <c r="R17" s="15">
        <f>9046.8-2261.8</f>
        <v>6784.9999999999991</v>
      </c>
      <c r="S17" s="15"/>
      <c r="T17" s="15"/>
      <c r="U17" s="15"/>
      <c r="V17" s="15">
        <v>27197.9</v>
      </c>
      <c r="W17" s="15">
        <v>952</v>
      </c>
      <c r="X17" s="15">
        <v>7558.9</v>
      </c>
      <c r="Y17" s="15">
        <v>60000</v>
      </c>
      <c r="Z17" s="15"/>
      <c r="AA17" s="15">
        <v>1824</v>
      </c>
    </row>
    <row r="18" spans="1:27">
      <c r="A18" s="30" t="s">
        <v>9</v>
      </c>
      <c r="B18" s="30"/>
      <c r="C18" s="30"/>
      <c r="D18" s="30"/>
      <c r="E18" s="15">
        <f t="shared" ref="E18:J18" si="3">SUM(E11:E17)</f>
        <v>207222.5</v>
      </c>
      <c r="F18" s="15">
        <f t="shared" si="3"/>
        <v>11325.699999999999</v>
      </c>
      <c r="G18" s="15">
        <f t="shared" si="3"/>
        <v>11329.199999999999</v>
      </c>
      <c r="H18" s="15">
        <f t="shared" si="3"/>
        <v>77.899999999999991</v>
      </c>
      <c r="I18" s="15">
        <f t="shared" si="3"/>
        <v>80.899999999999991</v>
      </c>
      <c r="J18" s="15">
        <f t="shared" si="3"/>
        <v>84.399999999999991</v>
      </c>
      <c r="K18" s="15">
        <f>K17</f>
        <v>8292</v>
      </c>
      <c r="L18" s="15">
        <f>L17</f>
        <v>11244.8</v>
      </c>
      <c r="M18" s="15">
        <f>M17</f>
        <v>11244.8</v>
      </c>
      <c r="N18" s="15">
        <f>N17</f>
        <v>500</v>
      </c>
      <c r="O18" s="15">
        <f>SUM(O11:O17)</f>
        <v>4193</v>
      </c>
      <c r="P18" s="15">
        <f>SUM(P11:P17)</f>
        <v>5421.2</v>
      </c>
      <c r="Q18" s="15">
        <f>SUM(Q11:Q17)</f>
        <v>43823.9</v>
      </c>
      <c r="R18" s="15">
        <f t="shared" ref="R18:AA18" si="4">SUM(R11:R17)</f>
        <v>6784.9999999999991</v>
      </c>
      <c r="S18" s="15">
        <f t="shared" si="4"/>
        <v>19967</v>
      </c>
      <c r="T18" s="15">
        <f t="shared" si="4"/>
        <v>5241.7999999999993</v>
      </c>
      <c r="U18" s="15">
        <f t="shared" si="4"/>
        <v>0</v>
      </c>
      <c r="V18" s="15">
        <f t="shared" si="4"/>
        <v>41357</v>
      </c>
      <c r="W18" s="15">
        <f t="shared" si="4"/>
        <v>952</v>
      </c>
      <c r="X18" s="15">
        <f>SUM(X11:X17)</f>
        <v>7558.9</v>
      </c>
      <c r="Y18" s="15">
        <f t="shared" si="4"/>
        <v>60000</v>
      </c>
      <c r="Z18" s="15">
        <f t="shared" si="4"/>
        <v>1228.8</v>
      </c>
      <c r="AA18" s="15">
        <f t="shared" si="4"/>
        <v>1824</v>
      </c>
    </row>
    <row r="19" spans="1:27" ht="65.25" customHeight="1">
      <c r="A19" s="33" t="s">
        <v>10</v>
      </c>
      <c r="B19" s="34"/>
      <c r="C19" s="37"/>
      <c r="D19" s="16"/>
      <c r="E19" s="15">
        <v>1240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>
      <c r="A20" s="38" t="s">
        <v>11</v>
      </c>
      <c r="B20" s="38"/>
      <c r="C20" s="38"/>
      <c r="D20" s="16"/>
      <c r="E20" s="15">
        <f>E18+E19</f>
        <v>208462.5</v>
      </c>
      <c r="F20" s="15">
        <f t="shared" ref="F20:AA20" si="5">F18+F19</f>
        <v>11325.699999999999</v>
      </c>
      <c r="G20" s="15">
        <f t="shared" si="5"/>
        <v>11329.199999999999</v>
      </c>
      <c r="H20" s="15">
        <f t="shared" si="5"/>
        <v>77.899999999999991</v>
      </c>
      <c r="I20" s="15">
        <f t="shared" si="5"/>
        <v>80.899999999999991</v>
      </c>
      <c r="J20" s="15">
        <f t="shared" si="5"/>
        <v>84.399999999999991</v>
      </c>
      <c r="K20" s="15">
        <f t="shared" si="5"/>
        <v>8292</v>
      </c>
      <c r="L20" s="15">
        <f t="shared" si="5"/>
        <v>11244.8</v>
      </c>
      <c r="M20" s="15">
        <f t="shared" si="5"/>
        <v>11244.8</v>
      </c>
      <c r="N20" s="15">
        <f t="shared" si="5"/>
        <v>500</v>
      </c>
      <c r="O20" s="15">
        <f t="shared" si="5"/>
        <v>4193</v>
      </c>
      <c r="P20" s="15">
        <f t="shared" si="5"/>
        <v>5421.2</v>
      </c>
      <c r="Q20" s="15">
        <f>Q18+Q19</f>
        <v>43823.9</v>
      </c>
      <c r="R20" s="15">
        <f t="shared" si="5"/>
        <v>6784.9999999999991</v>
      </c>
      <c r="S20" s="15">
        <f t="shared" si="5"/>
        <v>19967</v>
      </c>
      <c r="T20" s="15">
        <f t="shared" si="5"/>
        <v>5241.7999999999993</v>
      </c>
      <c r="U20" s="15">
        <f t="shared" si="5"/>
        <v>0</v>
      </c>
      <c r="V20" s="15">
        <f t="shared" si="5"/>
        <v>41357</v>
      </c>
      <c r="W20" s="15">
        <f t="shared" si="5"/>
        <v>952</v>
      </c>
      <c r="X20" s="15">
        <f>X18+X19</f>
        <v>7558.9</v>
      </c>
      <c r="Y20" s="15">
        <f t="shared" si="5"/>
        <v>60000</v>
      </c>
      <c r="Z20" s="15">
        <f t="shared" si="5"/>
        <v>1228.8</v>
      </c>
      <c r="AA20" s="15">
        <f t="shared" si="5"/>
        <v>1824</v>
      </c>
    </row>
    <row r="21" spans="1:27">
      <c r="F21" s="17"/>
    </row>
    <row r="22" spans="1:27">
      <c r="B22" s="18"/>
      <c r="C22" s="18"/>
      <c r="D22" s="18"/>
      <c r="E22" s="18"/>
    </row>
    <row r="23" spans="1:27">
      <c r="B23" s="24"/>
      <c r="C23" s="24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1:27" ht="15.75" customHeight="1">
      <c r="A24" s="28"/>
      <c r="B24" s="28"/>
      <c r="C24" s="28"/>
      <c r="D24" s="39"/>
      <c r="E24" s="39"/>
      <c r="F24" s="39"/>
      <c r="G24" s="39"/>
      <c r="H24" s="39"/>
      <c r="I24" s="39"/>
      <c r="J24" s="39"/>
      <c r="Q24" s="3"/>
      <c r="R24" s="25" t="s">
        <v>23</v>
      </c>
      <c r="S24" s="25"/>
      <c r="X24" s="3" t="s">
        <v>25</v>
      </c>
    </row>
    <row r="25" spans="1:27">
      <c r="R25" s="26" t="s">
        <v>24</v>
      </c>
      <c r="S25" s="26"/>
    </row>
    <row r="26" spans="1:27">
      <c r="A26" s="19"/>
    </row>
    <row r="27" spans="1:27" s="4" customFormat="1" ht="15" customHeight="1">
      <c r="A27" s="32"/>
      <c r="B27" s="32"/>
      <c r="C27" s="32"/>
      <c r="D27" s="32"/>
      <c r="E27" s="32"/>
      <c r="F27" s="1"/>
      <c r="G27" s="1"/>
      <c r="H27" s="1"/>
      <c r="I27" s="1"/>
      <c r="J27" s="1"/>
      <c r="O27" s="5"/>
      <c r="P27" s="5"/>
      <c r="Q27" s="5"/>
      <c r="R27" s="2"/>
      <c r="S27" s="2"/>
      <c r="T27" s="2"/>
      <c r="U27" s="2"/>
      <c r="V27" s="2"/>
      <c r="W27" s="2"/>
      <c r="X27" s="2"/>
      <c r="Y27" s="2"/>
    </row>
    <row r="28" spans="1:27" ht="13.5" customHeight="1">
      <c r="A28" s="32"/>
      <c r="B28" s="32"/>
      <c r="C28" s="32"/>
      <c r="D28" s="32"/>
      <c r="E28" s="32"/>
      <c r="F28" s="1"/>
      <c r="G28" s="1"/>
      <c r="H28" s="1"/>
      <c r="I28" s="1"/>
      <c r="J28" s="1"/>
    </row>
    <row r="29" spans="1:27">
      <c r="A29" s="31"/>
      <c r="B29" s="31"/>
      <c r="C29" s="31"/>
      <c r="D29" s="31"/>
      <c r="E29" s="31"/>
      <c r="F29" s="20"/>
      <c r="G29" s="20"/>
      <c r="H29" s="20"/>
      <c r="I29" s="20"/>
      <c r="J29" s="20"/>
    </row>
  </sheetData>
  <mergeCells count="28">
    <mergeCell ref="I4:J4"/>
    <mergeCell ref="A9:D10"/>
    <mergeCell ref="A19:C19"/>
    <mergeCell ref="A20:C20"/>
    <mergeCell ref="A24:J24"/>
    <mergeCell ref="K9:M9"/>
    <mergeCell ref="E9:G9"/>
    <mergeCell ref="H9:J9"/>
    <mergeCell ref="A11:D11"/>
    <mergeCell ref="A15:D15"/>
    <mergeCell ref="A13:D13"/>
    <mergeCell ref="A12:D12"/>
    <mergeCell ref="A29:E29"/>
    <mergeCell ref="A16:D16"/>
    <mergeCell ref="A18:D18"/>
    <mergeCell ref="A27:E27"/>
    <mergeCell ref="A28:E28"/>
    <mergeCell ref="A17:C17"/>
    <mergeCell ref="R24:S24"/>
    <mergeCell ref="R25:S25"/>
    <mergeCell ref="N2:P2"/>
    <mergeCell ref="N3:P3"/>
    <mergeCell ref="N4:P4"/>
    <mergeCell ref="A6:P6"/>
    <mergeCell ref="D23:Q23"/>
    <mergeCell ref="R4:T4"/>
    <mergeCell ref="R3:T3"/>
    <mergeCell ref="A14:D14"/>
  </mergeCells>
  <phoneticPr fontId="1" type="noConversion"/>
  <printOptions horizontalCentered="1"/>
  <pageMargins left="0.78740157480314965" right="0.78740157480314965" top="1.1811023622047245" bottom="0.39370078740157483" header="0" footer="0"/>
  <pageSetup paperSize="9" scale="62" orientation="landscape" r:id="rId1"/>
  <headerFooter alignWithMargins="0"/>
  <colBreaks count="1" manualBreakCount="1">
    <brk id="16" min="1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Company>Финотдел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 09</cp:lastModifiedBy>
  <cp:lastPrinted>2020-12-23T07:27:23Z</cp:lastPrinted>
  <dcterms:created xsi:type="dcterms:W3CDTF">2007-11-05T11:35:55Z</dcterms:created>
  <dcterms:modified xsi:type="dcterms:W3CDTF">2020-12-23T07:27:38Z</dcterms:modified>
</cp:coreProperties>
</file>