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5195" windowHeight="8700"/>
  </bookViews>
  <sheets>
    <sheet name="Лист1" sheetId="1" r:id="rId1"/>
  </sheets>
  <definedNames>
    <definedName name="_xlnm.Print_Titles" localSheetId="0">Лист1!$A:$A</definedName>
    <definedName name="_xlnm.Print_Area" localSheetId="0">Лист1!$A$2:$CA$37</definedName>
  </definedNames>
  <calcPr calcId="144525" fullCalcOnLoad="1"/>
</workbook>
</file>

<file path=xl/calcChain.xml><?xml version="1.0" encoding="utf-8"?>
<calcChain xmlns="http://schemas.openxmlformats.org/spreadsheetml/2006/main">
  <c r="B12" i="1" l="1"/>
  <c r="Z20" i="1"/>
  <c r="Z21" i="1"/>
  <c r="AE20" i="1"/>
  <c r="AE21" i="1"/>
  <c r="C13" i="1"/>
  <c r="C14" i="1"/>
  <c r="C15" i="1"/>
  <c r="C16" i="1"/>
  <c r="C17" i="1"/>
  <c r="C18" i="1"/>
  <c r="C19" i="1"/>
  <c r="C12" i="1"/>
  <c r="B19" i="1"/>
  <c r="B18" i="1"/>
  <c r="B17" i="1"/>
  <c r="B16" i="1"/>
  <c r="B15" i="1"/>
  <c r="B14" i="1"/>
  <c r="B13" i="1"/>
  <c r="AV20" i="1"/>
  <c r="AV21" i="1"/>
  <c r="M20" i="1"/>
  <c r="M21" i="1"/>
  <c r="Y20" i="1"/>
  <c r="Y21" i="1"/>
  <c r="D13" i="1"/>
  <c r="D14" i="1"/>
  <c r="D15" i="1"/>
  <c r="D16" i="1"/>
  <c r="D17" i="1"/>
  <c r="D18" i="1"/>
  <c r="D19" i="1"/>
  <c r="D12" i="1"/>
  <c r="BA20" i="1"/>
  <c r="BA21" i="1"/>
  <c r="AU20" i="1"/>
  <c r="AU21" i="1"/>
  <c r="S20" i="1"/>
  <c r="S21" i="1"/>
  <c r="R20" i="1"/>
  <c r="R21" i="1"/>
  <c r="AH20" i="1"/>
  <c r="AH21" i="1"/>
  <c r="AG20" i="1"/>
  <c r="AG21" i="1"/>
  <c r="AL20" i="1"/>
  <c r="AL21" i="1"/>
  <c r="AF20" i="1"/>
  <c r="AF21" i="1"/>
  <c r="AR20" i="1"/>
  <c r="C20" i="1"/>
  <c r="J20" i="1"/>
  <c r="J21" i="1"/>
  <c r="K20" i="1"/>
  <c r="K21" i="1"/>
  <c r="L20" i="1"/>
  <c r="L21" i="1"/>
  <c r="N20" i="1"/>
  <c r="N21" i="1"/>
  <c r="O20" i="1"/>
  <c r="O21" i="1"/>
  <c r="P20" i="1"/>
  <c r="P21" i="1"/>
  <c r="Q20" i="1"/>
  <c r="Q21" i="1"/>
  <c r="T20" i="1"/>
  <c r="T21" i="1"/>
  <c r="U20" i="1"/>
  <c r="U21" i="1"/>
  <c r="V20" i="1"/>
  <c r="V21" i="1"/>
  <c r="W20" i="1"/>
  <c r="W21" i="1"/>
  <c r="X20" i="1"/>
  <c r="X21" i="1"/>
  <c r="AA20" i="1"/>
  <c r="AA21" i="1"/>
  <c r="AB20" i="1"/>
  <c r="AB21" i="1"/>
  <c r="AC20" i="1"/>
  <c r="AC21" i="1"/>
  <c r="AD20" i="1"/>
  <c r="AD21" i="1"/>
  <c r="AI20" i="1"/>
  <c r="AI21" i="1"/>
  <c r="AJ20" i="1"/>
  <c r="AJ21" i="1"/>
  <c r="AK20" i="1"/>
  <c r="AK21" i="1"/>
  <c r="AS20" i="1"/>
  <c r="AS21" i="1"/>
  <c r="AT20" i="1"/>
  <c r="AT21" i="1"/>
  <c r="AQ20" i="1"/>
  <c r="AQ21" i="1"/>
  <c r="AP20" i="1"/>
  <c r="AP21" i="1"/>
  <c r="AZ20" i="1"/>
  <c r="BG20" i="1"/>
  <c r="BG21" i="1"/>
  <c r="BF20" i="1"/>
  <c r="BF21" i="1"/>
  <c r="BE20" i="1"/>
  <c r="BE21" i="1"/>
  <c r="AW20" i="1"/>
  <c r="AW21" i="1"/>
  <c r="AY20" i="1"/>
  <c r="AY21" i="1"/>
  <c r="AX20" i="1"/>
  <c r="AX21" i="1"/>
  <c r="AN20" i="1"/>
  <c r="AN21" i="1"/>
  <c r="AO20" i="1"/>
  <c r="AO21" i="1"/>
  <c r="AM20" i="1"/>
  <c r="AM21" i="1"/>
  <c r="E20" i="1"/>
  <c r="F20" i="1"/>
  <c r="F21" i="1"/>
  <c r="G20" i="1"/>
  <c r="G21" i="1"/>
  <c r="BD20" i="1"/>
  <c r="BD21" i="1"/>
  <c r="H20" i="1"/>
  <c r="H21" i="1"/>
  <c r="I20" i="1"/>
  <c r="I21" i="1"/>
  <c r="BB20" i="1"/>
  <c r="BB21" i="1"/>
  <c r="BC20" i="1"/>
  <c r="BC21" i="1"/>
  <c r="E21" i="1"/>
  <c r="AZ21" i="1"/>
  <c r="B21" i="1"/>
  <c r="D21" i="1"/>
  <c r="C21" i="1"/>
  <c r="D20" i="1"/>
  <c r="B20" i="1"/>
  <c r="AR21" i="1"/>
</calcChain>
</file>

<file path=xl/sharedStrings.xml><?xml version="1.0" encoding="utf-8"?>
<sst xmlns="http://schemas.openxmlformats.org/spreadsheetml/2006/main" count="115" uniqueCount="62">
  <si>
    <t>Наименование муниципального образования</t>
  </si>
  <si>
    <t>Цимлянский район</t>
  </si>
  <si>
    <t>ВСЕГО</t>
  </si>
  <si>
    <t>в том числе</t>
  </si>
  <si>
    <t>Софинансирование муниципальных программ по работе с молодежью  (комитет по молодежной политике Ростовской области)</t>
  </si>
  <si>
    <t>Калининское сельское поселение</t>
  </si>
  <si>
    <t>Красноярское сельское поселение</t>
  </si>
  <si>
    <t>Лозновское сельское поселение</t>
  </si>
  <si>
    <t>Маркинское сельское поселение</t>
  </si>
  <si>
    <t>Новоцимлянское сельское поселение</t>
  </si>
  <si>
    <t>Саркеловское сельское поселение</t>
  </si>
  <si>
    <t>Цимлянское городское поселение</t>
  </si>
  <si>
    <t>Итого по поселениям</t>
  </si>
  <si>
    <t>Всего консолидированный бюджет</t>
  </si>
  <si>
    <t>2020 год</t>
  </si>
  <si>
    <t>Организация предоставления областных услуг на базе многофункциональных центров предоставления государственных и муниципальных услуг (Правительство Ростовской области)</t>
  </si>
  <si>
    <t xml:space="preserve">                                              </t>
  </si>
  <si>
    <t>2021 год</t>
  </si>
  <si>
    <t xml:space="preserve"> Реализация принципа экстерриториальности при предоставлении государственных и муниципальных услуг(Правительство Ростовской области)</t>
  </si>
  <si>
    <t xml:space="preserve"> Приобретение, установка и оснащение модульных зданий для муниципальных учреждений здравоохранения (Министерство здравоохранения области)</t>
  </si>
  <si>
    <t>Приобретение основных средств для муниципальных учреждений культуры (Министерство культуры Ростовской области)</t>
  </si>
  <si>
    <t xml:space="preserve">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(Министерство строительства и архитектуры Ростовской области)</t>
  </si>
  <si>
    <t>Субсидия на капитальный ремонт муниципальных образовательных учреждений дополнительного образования детей (Министерство культуры Ростовской области)</t>
  </si>
  <si>
    <t>субсидия на капитальный ремонт муниципальных учреждений культуры (Министерство культуры Ростовской области)</t>
  </si>
  <si>
    <t xml:space="preserve">2020 год </t>
  </si>
  <si>
    <t>2022 год</t>
  </si>
  <si>
    <t>Распределение субсидий для софинансирования расходных обязательств, возникающих при выполнении полномочий органов местного самоуправления по вопросам местного значения, предоставляемые бюджету муниципального района из областного бюджета на 2020 год и на плановый период 2021 и 2022 годов</t>
  </si>
  <si>
    <t>к Решению Собрания депутатов</t>
  </si>
  <si>
    <t>субсидия на приоб-ретение специали-зированной комму-нальной техники (Министерство жилищно–коммунального хозяйства Рос-товской области)</t>
  </si>
  <si>
    <t>субсидия на разработку проектов рекультивации загрязненных земельных участков (полигонов ТКО) (Министерство жилищно–коммунального хозяйства Ростовской области)</t>
  </si>
  <si>
    <t>субсидия на финансовое обеспечение деятельности мобильных бригад, осуществляющих доставку лиц стар-ше 65 лет, прожи-вающих в сельской местности, в меди-цинские организации (Министерство труда и социального развития Ростовской области)</t>
  </si>
  <si>
    <t>мероприятия по адаптации муниципальных объектов социаль-ной направленности для инвалидов и других маломо-бильных групп на-селения  (Министерство труда и социального развития Ростовской области)</t>
  </si>
  <si>
    <t>реализация программ формирования совре-менной городской среды (Субсидии на реали-зацию мероприятий по формированию совре-менной городской среды в части благоустройства общественных тер-риторий) (Министерство жилищно–коммунального хозяйства Ростовской области)</t>
  </si>
  <si>
    <t>субсидия на разработку проектной документации на строительство и реконструкцию объектов культуры и туристических объек-тов (Министерство строительства и архитектуры Ростовской области)</t>
  </si>
  <si>
    <t xml:space="preserve"> 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 (Министерство строительства и архитектуры Ростовской области)</t>
  </si>
  <si>
    <t>Комплектование книжных фондов библиотек муниципальных образований  (Министерство культуры Ростовской области)</t>
  </si>
  <si>
    <t>субсидия на разработ-ку проектной доку-ментации на капиталь-ный ремонт муници-пальных учреждений культуры (Министерство культуры Ростовской области)</t>
  </si>
  <si>
    <t>Проведение мероприятий по энергосбережению в части замены существующих деревянных окон и наружных дверных блоков в муници-пальных образовательных учреждениях (Министерство общего и профессионального образования Ростовской области)</t>
  </si>
  <si>
    <t>Разработка проектной доку-ментации на строительство и реконструкцию объектов об-разования муниципальной собственности, включая газификацию (Министерство общего и профессионального образования Ростовской области)</t>
  </si>
  <si>
    <t>внедрение целевой модели цифровой образовательной среды в общеобразовательных организациях и профессиональных обра-зовательных организациях  (Министерство общего и профессионального образования Ростовской области)</t>
  </si>
  <si>
    <t>обновление материально-технической базы для формирования у обучающихся со-временных технологических и гуманитарных навыков (Министерство общего и профессионального образования Ростовской области)</t>
  </si>
  <si>
    <t>создание (обновление) ма-териально-технической ба-зы для реализации основ-ных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ма-лых городах (Министерство общего и профессионального образования Ростовской области)</t>
  </si>
  <si>
    <t>Возмещение предприятиям ЖКХ части платы за коммунальные услуги (Министерство жилищно-коммунального хозяйства Ростовской области)</t>
  </si>
  <si>
    <t xml:space="preserve">Обеспечение жильем молодых семей в Ростовской области (Министерство строительства и архитектуры Ростовской области) </t>
  </si>
  <si>
    <t>Организация отдыха детей в каникулярное время (Министерство труда и социального развития Ростовской области)</t>
  </si>
  <si>
    <t xml:space="preserve">Председатель Собрания депутатов - </t>
  </si>
  <si>
    <t>глава Цимлянского района</t>
  </si>
  <si>
    <t>Л.П. Перфилова</t>
  </si>
  <si>
    <t>Расходы, связанные с реализацией федеральной целевой программы «Увековечение памяти погибших при защите Отечества на 2019 - 2024 годы» (Министерство культуры Ростовской области)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</si>
  <si>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 (Министерство культуры Ростовской области)</t>
  </si>
  <si>
    <t>субсидия на разработку проектной документации на строительство, реконструкцию и капитальный ремонт объектов водопроводно-канализационного хозяйства (Министерство жилищно–коммунального хозяйства Ростовской области)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</si>
  <si>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 на софинансирование средств, поступивших от государственной корпорации - Фонда содействия реформированию жилищно-коммунального хозяйства (Министерство строительства и архитектуры Ростовской области)</t>
  </si>
  <si>
    <t>субсидия на реализацию пректов инициативного бюджетирования благоустройство территории (Министерство здравоохранения Ростовской области)</t>
  </si>
  <si>
    <t>субсидия на реализацию пректов инициативного бюджетирования приобретение и установка аттракционов (Министерство культуры Ростовской области)</t>
  </si>
  <si>
    <t>субсидия на реализацию пректов инициативного бюджетирования благоустройство территории (Министерство жилищно–коммунального хозяйства Ростовской области)</t>
  </si>
  <si>
    <t>Проект</t>
  </si>
  <si>
    <t>приобретение школьных автобусов (Министерство общего и про-фессионального образования Ростовской области)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</si>
  <si>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(Министерство общего и профессионального образования Ростовской области)</t>
  </si>
  <si>
    <t>субсидия на государственную поддержку отрасли культуры (Министерство культуры Ростовской области)</t>
  </si>
  <si>
    <t>Приложение № 7</t>
  </si>
  <si>
    <t>(тыс.руб.)</t>
  </si>
  <si>
    <t>Цимлянского района от 22.12.2020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</si>
</sst>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7" formatCode="#,##0.0"/>
  </numFmts>
  <fonts count="8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Arial Cyr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2" borderId="0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177" fontId="2" fillId="2" borderId="1" xfId="0" applyNumberFormat="1" applyFont="1" applyFill="1" applyBorder="1" applyAlignment="1">
      <alignment horizontal="center" wrapText="1"/>
    </xf>
    <xf numFmtId="177" fontId="2" fillId="0" borderId="1" xfId="0" applyNumberFormat="1" applyFont="1" applyFill="1" applyBorder="1" applyAlignment="1">
      <alignment horizontal="center" wrapText="1"/>
    </xf>
    <xf numFmtId="0" fontId="7" fillId="2" borderId="0" xfId="0" applyFont="1" applyFill="1"/>
    <xf numFmtId="177" fontId="7" fillId="2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7" fillId="2" borderId="1" xfId="0" applyFont="1" applyFill="1" applyBorder="1"/>
    <xf numFmtId="0" fontId="2" fillId="0" borderId="1" xfId="0" applyFont="1" applyFill="1" applyBorder="1" applyAlignment="1">
      <alignment wrapText="1"/>
    </xf>
    <xf numFmtId="177" fontId="7" fillId="0" borderId="1" xfId="0" applyNumberFormat="1" applyFont="1" applyFill="1" applyBorder="1" applyAlignment="1">
      <alignment horizontal="center" wrapText="1"/>
    </xf>
    <xf numFmtId="17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0" xfId="0" applyFont="1" applyFill="1"/>
    <xf numFmtId="177" fontId="2" fillId="2" borderId="1" xfId="0" applyNumberFormat="1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7" fontId="2" fillId="2" borderId="0" xfId="0" applyNumberFormat="1" applyFont="1" applyFill="1" applyBorder="1" applyAlignment="1">
      <alignment horizontal="center" wrapText="1"/>
    </xf>
    <xf numFmtId="177" fontId="2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Border="1" applyAlignment="1" applyProtection="1">
      <alignment vertical="center" wrapText="1"/>
    </xf>
    <xf numFmtId="177" fontId="2" fillId="2" borderId="0" xfId="0" applyNumberFormat="1" applyFont="1" applyFill="1" applyAlignment="1">
      <alignment horizontal="center" wrapText="1"/>
    </xf>
    <xf numFmtId="177" fontId="2" fillId="0" borderId="0" xfId="0" applyNumberFormat="1" applyFont="1" applyFill="1" applyAlignment="1">
      <alignment horizontal="center" wrapText="1"/>
    </xf>
    <xf numFmtId="0" fontId="6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 shrinkToFit="1"/>
    </xf>
    <xf numFmtId="0" fontId="2" fillId="0" borderId="7" xfId="0" applyFont="1" applyFill="1" applyBorder="1" applyAlignment="1">
      <alignment horizontal="center" vertical="top" wrapText="1" shrinkToFit="1"/>
    </xf>
  </cellXfs>
  <cellStyles count="2">
    <cellStyle name="Обычный" xfId="0" builtinId="0"/>
    <cellStyle name="Обычный_BudgOrde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8"/>
  <sheetViews>
    <sheetView tabSelected="1" view="pageBreakPreview" topLeftCell="AU13" zoomScale="55" zoomScaleNormal="75" zoomScaleSheetLayoutView="55" workbookViewId="0">
      <selection activeCell="BN29" sqref="BN29"/>
    </sheetView>
  </sheetViews>
  <sheetFormatPr defaultRowHeight="15.75"/>
  <cols>
    <col min="1" max="1" width="30.140625" style="1" customWidth="1"/>
    <col min="2" max="2" width="20.5703125" style="2" customWidth="1"/>
    <col min="3" max="4" width="13.7109375" style="2" customWidth="1"/>
    <col min="5" max="6" width="12.85546875" style="2" customWidth="1"/>
    <col min="7" max="7" width="11" style="2" customWidth="1"/>
    <col min="8" max="9" width="12.85546875" style="2" customWidth="1"/>
    <col min="10" max="10" width="11.5703125" style="2" customWidth="1"/>
    <col min="11" max="11" width="16.140625" style="2" customWidth="1"/>
    <col min="12" max="12" width="14.5703125" style="2" customWidth="1"/>
    <col min="13" max="13" width="21.5703125" style="2" customWidth="1"/>
    <col min="14" max="14" width="21.42578125" style="3" customWidth="1"/>
    <col min="15" max="15" width="15.140625" style="3" customWidth="1"/>
    <col min="16" max="16" width="13" style="3" customWidth="1"/>
    <col min="17" max="19" width="21.42578125" style="2" customWidth="1"/>
    <col min="20" max="20" width="21.42578125" style="3" customWidth="1"/>
    <col min="21" max="21" width="44.85546875" style="2" customWidth="1"/>
    <col min="22" max="22" width="16" style="2" customWidth="1"/>
    <col min="23" max="23" width="13.140625" style="2" customWidth="1"/>
    <col min="24" max="25" width="26.140625" style="2" customWidth="1"/>
    <col min="26" max="26" width="26.140625" style="43" customWidth="1"/>
    <col min="27" max="27" width="15.5703125" style="2" customWidth="1"/>
    <col min="28" max="28" width="14.7109375" style="2" customWidth="1"/>
    <col min="29" max="30" width="35.85546875" style="2" customWidth="1"/>
    <col min="31" max="31" width="35.85546875" style="42" customWidth="1"/>
    <col min="32" max="32" width="35.85546875" style="2" customWidth="1"/>
    <col min="33" max="33" width="32.42578125" style="2" customWidth="1"/>
    <col min="34" max="34" width="41" style="2" customWidth="1"/>
    <col min="35" max="35" width="19.28515625" style="2" customWidth="1"/>
    <col min="36" max="37" width="15.85546875" style="2" customWidth="1"/>
    <col min="38" max="38" width="25.28515625" style="2" customWidth="1"/>
    <col min="39" max="39" width="12.85546875" style="2" customWidth="1"/>
    <col min="40" max="40" width="14.5703125" style="2" customWidth="1"/>
    <col min="41" max="41" width="12" style="2" customWidth="1"/>
    <col min="42" max="44" width="23.7109375" style="2" customWidth="1"/>
    <col min="45" max="45" width="18" style="2" customWidth="1"/>
    <col min="46" max="46" width="17.140625" style="2" customWidth="1"/>
    <col min="47" max="48" width="21.140625" style="2" customWidth="1"/>
    <col min="49" max="51" width="12.7109375" style="2" customWidth="1"/>
    <col min="52" max="52" width="33.85546875" style="2" customWidth="1"/>
    <col min="53" max="53" width="43.28515625" style="2" customWidth="1"/>
    <col min="54" max="59" width="12.7109375" style="2" customWidth="1"/>
    <col min="60" max="16384" width="9.140625" style="4"/>
  </cols>
  <sheetData>
    <row r="1" spans="1:59">
      <c r="Q1" s="44" t="s">
        <v>55</v>
      </c>
      <c r="R1" s="45"/>
    </row>
    <row r="2" spans="1:59" ht="15.75" customHeight="1">
      <c r="N2" s="59" t="s">
        <v>59</v>
      </c>
      <c r="O2" s="59"/>
      <c r="P2" s="59"/>
      <c r="S2" s="1"/>
      <c r="AC2" s="5"/>
      <c r="AD2" s="5"/>
      <c r="AE2" s="5"/>
      <c r="AF2" s="5"/>
      <c r="AG2" s="5"/>
      <c r="AH2" s="5"/>
      <c r="AI2" s="5"/>
      <c r="AJ2" s="5"/>
      <c r="AK2" s="5"/>
      <c r="AL2" s="5"/>
    </row>
    <row r="3" spans="1:59" ht="15.75" customHeight="1">
      <c r="N3" s="59" t="s">
        <v>27</v>
      </c>
      <c r="O3" s="59"/>
      <c r="P3" s="59"/>
      <c r="S3" s="1"/>
      <c r="V3" s="6"/>
      <c r="W3" s="6"/>
      <c r="X3" s="6"/>
      <c r="Y3" s="6"/>
      <c r="Z3" s="6"/>
      <c r="AC3" s="7"/>
      <c r="AD3" s="7"/>
      <c r="AE3" s="7"/>
      <c r="AF3" s="7"/>
      <c r="AG3" s="7"/>
      <c r="AH3" s="7"/>
      <c r="AI3" s="7"/>
      <c r="AJ3" s="7"/>
      <c r="AK3" s="7"/>
      <c r="AL3" s="7"/>
      <c r="AW3" s="50"/>
      <c r="AX3" s="50"/>
      <c r="AY3" s="50"/>
      <c r="AZ3" s="50"/>
      <c r="BA3" s="50"/>
      <c r="BB3" s="50"/>
      <c r="BC3" s="50"/>
      <c r="BD3" s="50"/>
    </row>
    <row r="4" spans="1:59" ht="15.75" customHeight="1">
      <c r="N4" s="59" t="s">
        <v>61</v>
      </c>
      <c r="O4" s="59"/>
      <c r="P4" s="59"/>
      <c r="S4" s="1"/>
      <c r="V4" s="6"/>
      <c r="W4" s="6"/>
      <c r="X4" s="6"/>
      <c r="Y4" s="6"/>
      <c r="Z4" s="6"/>
      <c r="AC4" s="7"/>
      <c r="AD4" s="7"/>
      <c r="AE4" s="7"/>
      <c r="AF4" s="7"/>
      <c r="AG4" s="7"/>
      <c r="AH4" s="7"/>
      <c r="AI4" s="7"/>
      <c r="AJ4" s="7"/>
      <c r="AK4" s="7"/>
      <c r="AL4" s="7"/>
    </row>
    <row r="5" spans="1:59" ht="15.75" customHeight="1"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4"/>
      <c r="O5" s="44"/>
      <c r="P5" s="44"/>
      <c r="Q5" s="45"/>
      <c r="R5" s="45"/>
      <c r="S5" s="1"/>
      <c r="U5" s="45"/>
      <c r="V5" s="6"/>
      <c r="W5" s="6"/>
      <c r="X5" s="6"/>
      <c r="Y5" s="6"/>
      <c r="Z5" s="6"/>
      <c r="AA5" s="45"/>
      <c r="AB5" s="45"/>
      <c r="AC5" s="7"/>
      <c r="AD5" s="7"/>
      <c r="AE5" s="7"/>
      <c r="AF5" s="7"/>
      <c r="AG5" s="7"/>
      <c r="AH5" s="7"/>
      <c r="AI5" s="7"/>
      <c r="AJ5" s="7"/>
      <c r="AK5" s="7"/>
      <c r="AL5" s="7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</row>
    <row r="6" spans="1:59" ht="34.5" customHeight="1">
      <c r="A6" s="4"/>
      <c r="B6" s="50" t="s">
        <v>26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1"/>
      <c r="P6" s="1"/>
      <c r="Q6" s="1"/>
      <c r="R6" s="1"/>
      <c r="S6" s="1"/>
      <c r="T6" s="8"/>
      <c r="U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spans="1:59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1"/>
      <c r="R7" s="1"/>
      <c r="S7" s="1"/>
      <c r="T7" s="8"/>
      <c r="U7" s="1"/>
      <c r="V7" s="45"/>
      <c r="W7" s="45"/>
      <c r="X7" s="45"/>
      <c r="Y7" s="45"/>
      <c r="Z7" s="45"/>
      <c r="AA7" s="45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</row>
    <row r="8" spans="1:59">
      <c r="P8" s="3" t="s">
        <v>60</v>
      </c>
    </row>
    <row r="9" spans="1:59" s="9" customFormat="1" ht="15" customHeight="1">
      <c r="A9" s="63" t="s">
        <v>0</v>
      </c>
      <c r="B9" s="65" t="s">
        <v>2</v>
      </c>
      <c r="C9" s="65"/>
      <c r="D9" s="66"/>
      <c r="E9" s="51" t="s">
        <v>3</v>
      </c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</row>
    <row r="10" spans="1:59" s="15" customFormat="1" ht="267.75" customHeight="1">
      <c r="A10" s="55"/>
      <c r="B10" s="55" t="s">
        <v>14</v>
      </c>
      <c r="C10" s="67" t="s">
        <v>17</v>
      </c>
      <c r="D10" s="57" t="s">
        <v>25</v>
      </c>
      <c r="E10" s="57" t="s">
        <v>18</v>
      </c>
      <c r="F10" s="57"/>
      <c r="G10" s="53"/>
      <c r="H10" s="57" t="s">
        <v>15</v>
      </c>
      <c r="I10" s="57"/>
      <c r="J10" s="57"/>
      <c r="K10" s="57" t="s">
        <v>19</v>
      </c>
      <c r="L10" s="57"/>
      <c r="M10" s="11" t="s">
        <v>52</v>
      </c>
      <c r="N10" s="12" t="s">
        <v>22</v>
      </c>
      <c r="O10" s="69" t="s">
        <v>23</v>
      </c>
      <c r="P10" s="70"/>
      <c r="Q10" s="12" t="s">
        <v>20</v>
      </c>
      <c r="R10" s="12" t="s">
        <v>48</v>
      </c>
      <c r="S10" s="12" t="s">
        <v>49</v>
      </c>
      <c r="T10" s="12" t="s">
        <v>33</v>
      </c>
      <c r="U10" s="12" t="s">
        <v>34</v>
      </c>
      <c r="V10" s="58" t="s">
        <v>35</v>
      </c>
      <c r="W10" s="58"/>
      <c r="X10" s="13" t="s">
        <v>36</v>
      </c>
      <c r="Y10" s="13" t="s">
        <v>53</v>
      </c>
      <c r="Z10" s="13" t="s">
        <v>58</v>
      </c>
      <c r="AA10" s="58" t="s">
        <v>56</v>
      </c>
      <c r="AB10" s="58"/>
      <c r="AC10" s="14" t="s">
        <v>37</v>
      </c>
      <c r="AD10" s="10" t="s">
        <v>38</v>
      </c>
      <c r="AE10" s="10" t="s">
        <v>57</v>
      </c>
      <c r="AF10" s="10" t="s">
        <v>39</v>
      </c>
      <c r="AG10" s="10" t="s">
        <v>40</v>
      </c>
      <c r="AH10" s="10" t="s">
        <v>41</v>
      </c>
      <c r="AI10" s="57" t="s">
        <v>30</v>
      </c>
      <c r="AJ10" s="57"/>
      <c r="AK10" s="57"/>
      <c r="AL10" s="11" t="s">
        <v>31</v>
      </c>
      <c r="AM10" s="48" t="s">
        <v>42</v>
      </c>
      <c r="AN10" s="54"/>
      <c r="AO10" s="49"/>
      <c r="AP10" s="10" t="s">
        <v>28</v>
      </c>
      <c r="AQ10" s="48" t="s">
        <v>29</v>
      </c>
      <c r="AR10" s="49"/>
      <c r="AS10" s="48" t="s">
        <v>32</v>
      </c>
      <c r="AT10" s="49"/>
      <c r="AU10" s="10" t="s">
        <v>50</v>
      </c>
      <c r="AV10" s="10" t="s">
        <v>54</v>
      </c>
      <c r="AW10" s="48" t="s">
        <v>43</v>
      </c>
      <c r="AX10" s="54"/>
      <c r="AY10" s="49"/>
      <c r="AZ10" s="11" t="s">
        <v>21</v>
      </c>
      <c r="BA10" s="11" t="s">
        <v>51</v>
      </c>
      <c r="BB10" s="52" t="s">
        <v>44</v>
      </c>
      <c r="BC10" s="52"/>
      <c r="BD10" s="53"/>
      <c r="BE10" s="52" t="s">
        <v>4</v>
      </c>
      <c r="BF10" s="52"/>
      <c r="BG10" s="52"/>
    </row>
    <row r="11" spans="1:59" s="17" customFormat="1" ht="39.75" customHeight="1">
      <c r="A11" s="64"/>
      <c r="B11" s="56"/>
      <c r="C11" s="68"/>
      <c r="D11" s="57"/>
      <c r="E11" s="16" t="s">
        <v>14</v>
      </c>
      <c r="F11" s="16" t="s">
        <v>17</v>
      </c>
      <c r="G11" s="16" t="s">
        <v>25</v>
      </c>
      <c r="H11" s="16" t="s">
        <v>14</v>
      </c>
      <c r="I11" s="16" t="s">
        <v>17</v>
      </c>
      <c r="J11" s="16" t="s">
        <v>25</v>
      </c>
      <c r="K11" s="16" t="s">
        <v>14</v>
      </c>
      <c r="L11" s="16" t="s">
        <v>17</v>
      </c>
      <c r="M11" s="16" t="s">
        <v>14</v>
      </c>
      <c r="N11" s="10" t="s">
        <v>14</v>
      </c>
      <c r="O11" s="10" t="s">
        <v>14</v>
      </c>
      <c r="P11" s="10" t="s">
        <v>17</v>
      </c>
      <c r="Q11" s="10" t="s">
        <v>24</v>
      </c>
      <c r="R11" s="10" t="s">
        <v>24</v>
      </c>
      <c r="S11" s="10" t="s">
        <v>24</v>
      </c>
      <c r="T11" s="10" t="s">
        <v>14</v>
      </c>
      <c r="U11" s="10" t="s">
        <v>14</v>
      </c>
      <c r="V11" s="16" t="s">
        <v>14</v>
      </c>
      <c r="W11" s="16" t="s">
        <v>17</v>
      </c>
      <c r="X11" s="16" t="s">
        <v>14</v>
      </c>
      <c r="Y11" s="16" t="s">
        <v>14</v>
      </c>
      <c r="Z11" s="16">
        <v>2020</v>
      </c>
      <c r="AA11" s="16" t="s">
        <v>17</v>
      </c>
      <c r="AB11" s="16" t="s">
        <v>25</v>
      </c>
      <c r="AC11" s="16" t="s">
        <v>25</v>
      </c>
      <c r="AD11" s="16">
        <v>2020</v>
      </c>
      <c r="AE11" s="16">
        <v>2020</v>
      </c>
      <c r="AF11" s="16" t="s">
        <v>17</v>
      </c>
      <c r="AG11" s="16" t="s">
        <v>25</v>
      </c>
      <c r="AH11" s="16" t="s">
        <v>25</v>
      </c>
      <c r="AI11" s="16" t="s">
        <v>14</v>
      </c>
      <c r="AJ11" s="16" t="s">
        <v>17</v>
      </c>
      <c r="AK11" s="16" t="s">
        <v>25</v>
      </c>
      <c r="AL11" s="16" t="s">
        <v>14</v>
      </c>
      <c r="AM11" s="16" t="s">
        <v>14</v>
      </c>
      <c r="AN11" s="16" t="s">
        <v>17</v>
      </c>
      <c r="AO11" s="16" t="s">
        <v>25</v>
      </c>
      <c r="AP11" s="16" t="s">
        <v>14</v>
      </c>
      <c r="AQ11" s="16" t="s">
        <v>14</v>
      </c>
      <c r="AR11" s="16" t="s">
        <v>17</v>
      </c>
      <c r="AS11" s="16" t="s">
        <v>14</v>
      </c>
      <c r="AT11" s="16" t="s">
        <v>25</v>
      </c>
      <c r="AU11" s="16" t="s">
        <v>14</v>
      </c>
      <c r="AV11" s="16" t="s">
        <v>14</v>
      </c>
      <c r="AW11" s="16" t="s">
        <v>14</v>
      </c>
      <c r="AX11" s="16" t="s">
        <v>17</v>
      </c>
      <c r="AY11" s="16" t="s">
        <v>25</v>
      </c>
      <c r="AZ11" s="16" t="s">
        <v>14</v>
      </c>
      <c r="BA11" s="16" t="s">
        <v>14</v>
      </c>
      <c r="BB11" s="16" t="s">
        <v>14</v>
      </c>
      <c r="BC11" s="16" t="s">
        <v>17</v>
      </c>
      <c r="BD11" s="16" t="s">
        <v>25</v>
      </c>
      <c r="BE11" s="16" t="s">
        <v>14</v>
      </c>
      <c r="BF11" s="16" t="s">
        <v>17</v>
      </c>
      <c r="BG11" s="16" t="s">
        <v>25</v>
      </c>
    </row>
    <row r="12" spans="1:59" s="21" customFormat="1" ht="39.75" customHeight="1">
      <c r="A12" s="18" t="s">
        <v>1</v>
      </c>
      <c r="B12" s="19">
        <f>E12+H12+K12+N12+O12+Q12+R12+S12+V12+X12+AW12+AZ12+BA12+BB12+BE12+T12+U12+AD12+AI12+AL12+AM12+AP12+AQ12+AS12+AU12+M12+AE12+Z12</f>
        <v>63765.000000000007</v>
      </c>
      <c r="C12" s="19">
        <f t="shared" ref="C12:C21" si="0">F12+I12+L12+P12+W12+AA12+AN12+AX12+BC12+BF12+AF12+AJ12+AR12</f>
        <v>61309</v>
      </c>
      <c r="D12" s="19">
        <f t="shared" ref="D12:D21" si="1">G12+J12+AC12+AO12+AY12+BD12+BG12+AB12+AG12+AH12+AK12+AT12</f>
        <v>53507.399999999994</v>
      </c>
      <c r="E12" s="19">
        <v>36.700000000000003</v>
      </c>
      <c r="F12" s="19">
        <v>37.700000000000003</v>
      </c>
      <c r="G12" s="19">
        <v>39</v>
      </c>
      <c r="H12" s="19">
        <v>96.8</v>
      </c>
      <c r="I12" s="19">
        <v>99.9</v>
      </c>
      <c r="J12" s="19">
        <v>103.9</v>
      </c>
      <c r="K12" s="19">
        <v>1399.5</v>
      </c>
      <c r="L12" s="19">
        <v>1618.4</v>
      </c>
      <c r="M12" s="19">
        <v>1519</v>
      </c>
      <c r="N12" s="20">
        <v>9402.1</v>
      </c>
      <c r="O12" s="20">
        <v>8198.6</v>
      </c>
      <c r="P12" s="20">
        <v>16647.5</v>
      </c>
      <c r="Q12" s="20">
        <v>296</v>
      </c>
      <c r="R12" s="20"/>
      <c r="S12" s="20"/>
      <c r="T12" s="20"/>
      <c r="U12" s="20">
        <v>3427.2</v>
      </c>
      <c r="V12" s="19">
        <v>134</v>
      </c>
      <c r="W12" s="19">
        <v>197.2</v>
      </c>
      <c r="X12" s="19">
        <v>4557.7</v>
      </c>
      <c r="Y12" s="19"/>
      <c r="Z12" s="19">
        <v>4132.5</v>
      </c>
      <c r="AA12" s="19">
        <v>4853.5</v>
      </c>
      <c r="AB12" s="19">
        <v>4066.2</v>
      </c>
      <c r="AC12" s="19">
        <v>4019.5</v>
      </c>
      <c r="AD12" s="19">
        <v>7520.8</v>
      </c>
      <c r="AE12" s="19">
        <v>6984.2</v>
      </c>
      <c r="AF12" s="19">
        <v>13527.6</v>
      </c>
      <c r="AG12" s="19">
        <v>5282.4</v>
      </c>
      <c r="AH12" s="19">
        <v>2251.1999999999998</v>
      </c>
      <c r="AI12" s="19">
        <v>209.3</v>
      </c>
      <c r="AJ12" s="19">
        <v>509.4</v>
      </c>
      <c r="AK12" s="19">
        <v>523.9</v>
      </c>
      <c r="AL12" s="19">
        <v>3008.4</v>
      </c>
      <c r="AM12" s="19">
        <v>4864.8</v>
      </c>
      <c r="AN12" s="19">
        <v>6467.1</v>
      </c>
      <c r="AO12" s="19">
        <v>6467.1</v>
      </c>
      <c r="AP12" s="19"/>
      <c r="AQ12" s="19">
        <v>1205.8</v>
      </c>
      <c r="AR12" s="19">
        <v>5934.3</v>
      </c>
      <c r="AS12" s="19"/>
      <c r="AT12" s="19">
        <v>19979.8</v>
      </c>
      <c r="AU12" s="19"/>
      <c r="AV12" s="19"/>
      <c r="AW12" s="20">
        <v>4199.3999999999996</v>
      </c>
      <c r="AX12" s="19">
        <v>8745.1</v>
      </c>
      <c r="AY12" s="19">
        <v>8000</v>
      </c>
      <c r="AZ12" s="19"/>
      <c r="BA12" s="19"/>
      <c r="BB12" s="19">
        <v>2478.1</v>
      </c>
      <c r="BC12" s="19">
        <v>2577.1999999999998</v>
      </c>
      <c r="BD12" s="19">
        <v>2680.3</v>
      </c>
      <c r="BE12" s="19">
        <v>94.1</v>
      </c>
      <c r="BF12" s="19">
        <v>94.1</v>
      </c>
      <c r="BG12" s="20">
        <v>94.1</v>
      </c>
    </row>
    <row r="13" spans="1:59" s="21" customFormat="1" ht="31.5">
      <c r="A13" s="18" t="s">
        <v>5</v>
      </c>
      <c r="B13" s="19">
        <f>E13+H13+K13+N13+O13+Q13+R13+S13+V13+X13+AW13+AZ13+BA13+BB13+BE13+T13+U13+AD13+AI13+AL13+AM13+AP13+AQ13+AS13+AU13+M13</f>
        <v>0</v>
      </c>
      <c r="C13" s="19">
        <f t="shared" si="0"/>
        <v>0</v>
      </c>
      <c r="D13" s="19">
        <f t="shared" si="1"/>
        <v>0</v>
      </c>
      <c r="E13" s="22"/>
      <c r="F13" s="22"/>
      <c r="G13" s="19"/>
      <c r="H13" s="22"/>
      <c r="I13" s="22"/>
      <c r="J13" s="19"/>
      <c r="K13" s="22"/>
      <c r="L13" s="22"/>
      <c r="M13" s="22"/>
      <c r="N13" s="20"/>
      <c r="O13" s="20"/>
      <c r="P13" s="20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2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5"/>
      <c r="BC13" s="24"/>
      <c r="BD13" s="24"/>
      <c r="BE13" s="25"/>
      <c r="BF13" s="25"/>
      <c r="BG13" s="25"/>
    </row>
    <row r="14" spans="1:59" s="32" customFormat="1" ht="31.5">
      <c r="A14" s="26" t="s">
        <v>6</v>
      </c>
      <c r="B14" s="19">
        <f>E14+H14+K14+N14+O14+Q14+R14+S14+V14+X14+AW14+AZ14+BA14+BB14+BE14+T14+U14+AD14+AI14+AL14+AM14+AP14+AQ14+AS14+AU14+M14+AV14</f>
        <v>2426.8000000000002</v>
      </c>
      <c r="C14" s="19">
        <f t="shared" si="0"/>
        <v>0</v>
      </c>
      <c r="D14" s="20">
        <f t="shared" si="1"/>
        <v>0</v>
      </c>
      <c r="E14" s="27"/>
      <c r="F14" s="27"/>
      <c r="G14" s="20"/>
      <c r="H14" s="27"/>
      <c r="I14" s="27"/>
      <c r="J14" s="20"/>
      <c r="K14" s="27"/>
      <c r="L14" s="27"/>
      <c r="M14" s="27"/>
      <c r="N14" s="27"/>
      <c r="O14" s="27"/>
      <c r="P14" s="27"/>
      <c r="Q14" s="23"/>
      <c r="R14" s="28">
        <v>1198</v>
      </c>
      <c r="S14" s="23"/>
      <c r="T14" s="23"/>
      <c r="U14" s="23"/>
      <c r="V14" s="27"/>
      <c r="W14" s="27"/>
      <c r="X14" s="27"/>
      <c r="Y14" s="27"/>
      <c r="Z14" s="27"/>
      <c r="AA14" s="27"/>
      <c r="AB14" s="27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9"/>
      <c r="AN14" s="29"/>
      <c r="AO14" s="29"/>
      <c r="AP14" s="29"/>
      <c r="AQ14" s="29"/>
      <c r="AR14" s="29"/>
      <c r="AS14" s="29"/>
      <c r="AT14" s="29"/>
      <c r="AU14" s="29"/>
      <c r="AV14" s="30">
        <v>1228.8</v>
      </c>
      <c r="AW14" s="29"/>
      <c r="AX14" s="29"/>
      <c r="AY14" s="29"/>
      <c r="AZ14" s="29"/>
      <c r="BA14" s="29"/>
      <c r="BB14" s="31"/>
      <c r="BC14" s="29"/>
      <c r="BD14" s="29"/>
      <c r="BE14" s="31"/>
      <c r="BF14" s="31"/>
      <c r="BG14" s="31"/>
    </row>
    <row r="15" spans="1:59" s="21" customFormat="1" ht="31.5">
      <c r="A15" s="18" t="s">
        <v>7</v>
      </c>
      <c r="B15" s="19">
        <f>E15+H15+K15+N15+O15+Q15+R15+S15+V15+X15+AW15+AZ15+BA15+BB15+BE15+T15+U15+AD15+AI15+AL15+AM15+AP15+AQ15+AS15+AU15+M15</f>
        <v>1797</v>
      </c>
      <c r="C15" s="19">
        <f t="shared" si="0"/>
        <v>0</v>
      </c>
      <c r="D15" s="19">
        <f t="shared" si="1"/>
        <v>0</v>
      </c>
      <c r="E15" s="22"/>
      <c r="F15" s="22"/>
      <c r="G15" s="19"/>
      <c r="H15" s="22"/>
      <c r="I15" s="22"/>
      <c r="J15" s="19"/>
      <c r="K15" s="22"/>
      <c r="L15" s="22"/>
      <c r="M15" s="22"/>
      <c r="N15" s="27"/>
      <c r="O15" s="27"/>
      <c r="P15" s="27"/>
      <c r="Q15" s="23"/>
      <c r="R15" s="28">
        <v>1797</v>
      </c>
      <c r="S15" s="23"/>
      <c r="T15" s="23"/>
      <c r="U15" s="23"/>
      <c r="V15" s="22"/>
      <c r="W15" s="22"/>
      <c r="X15" s="22"/>
      <c r="Y15" s="22"/>
      <c r="Z15" s="22"/>
      <c r="AA15" s="22"/>
      <c r="AB15" s="22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5"/>
      <c r="BC15" s="24"/>
      <c r="BD15" s="24"/>
      <c r="BE15" s="25"/>
      <c r="BF15" s="25"/>
      <c r="BG15" s="25"/>
    </row>
    <row r="16" spans="1:59" s="32" customFormat="1" ht="31.5">
      <c r="A16" s="26" t="s">
        <v>8</v>
      </c>
      <c r="B16" s="19">
        <f>E16+H16+K16+N16+O16+Q16+R16+S16+V16+X16+AW16+AZ16+BA16+BB16+BE16+T16+U16+AD16+AI16+AL16+AM16+AP16+AQ16+AS16+AU16+M16</f>
        <v>23069.1</v>
      </c>
      <c r="C16" s="19">
        <f t="shared" si="0"/>
        <v>0</v>
      </c>
      <c r="D16" s="19">
        <f t="shared" si="1"/>
        <v>0</v>
      </c>
      <c r="E16" s="27"/>
      <c r="F16" s="27"/>
      <c r="G16" s="20"/>
      <c r="H16" s="27"/>
      <c r="I16" s="27"/>
      <c r="J16" s="20"/>
      <c r="K16" s="27"/>
      <c r="L16" s="27"/>
      <c r="M16" s="27"/>
      <c r="N16" s="27"/>
      <c r="O16" s="20"/>
      <c r="P16" s="27"/>
      <c r="Q16" s="23"/>
      <c r="R16" s="28">
        <v>599</v>
      </c>
      <c r="S16" s="23">
        <v>4782.8</v>
      </c>
      <c r="T16" s="23"/>
      <c r="U16" s="23"/>
      <c r="V16" s="27"/>
      <c r="W16" s="27"/>
      <c r="X16" s="27"/>
      <c r="Y16" s="27"/>
      <c r="Z16" s="27"/>
      <c r="AA16" s="27"/>
      <c r="AB16" s="27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9"/>
      <c r="AN16" s="29"/>
      <c r="AO16" s="29"/>
      <c r="AP16" s="19">
        <v>3528.2</v>
      </c>
      <c r="AQ16" s="19"/>
      <c r="AR16" s="19"/>
      <c r="AS16" s="19">
        <v>14159.1</v>
      </c>
      <c r="AT16" s="31"/>
      <c r="AU16" s="29"/>
      <c r="AV16" s="29"/>
      <c r="AW16" s="29"/>
      <c r="AX16" s="29"/>
      <c r="AY16" s="29"/>
      <c r="AZ16" s="29"/>
      <c r="BA16" s="29"/>
      <c r="BB16" s="31"/>
      <c r="BC16" s="29"/>
      <c r="BD16" s="29"/>
      <c r="BE16" s="31"/>
      <c r="BF16" s="31"/>
      <c r="BG16" s="31"/>
    </row>
    <row r="17" spans="1:72" s="21" customFormat="1" ht="31.5">
      <c r="A17" s="18" t="s">
        <v>9</v>
      </c>
      <c r="B17" s="19">
        <f>E17+H17+K17+N17+O17+Q17+R17+S17+V17+X17+AW17+AZ17+BA17+BB17+BE17+T17+U17+AD17+AI17+AL17+AM17+AP17+AQ17+AS17+AU17+M17</f>
        <v>1237.4000000000001</v>
      </c>
      <c r="C17" s="19">
        <f t="shared" si="0"/>
        <v>0</v>
      </c>
      <c r="D17" s="19">
        <f t="shared" si="1"/>
        <v>0</v>
      </c>
      <c r="E17" s="22"/>
      <c r="F17" s="22"/>
      <c r="G17" s="19"/>
      <c r="H17" s="22"/>
      <c r="I17" s="22"/>
      <c r="J17" s="19"/>
      <c r="K17" s="22"/>
      <c r="L17" s="22"/>
      <c r="M17" s="22"/>
      <c r="N17" s="27"/>
      <c r="O17" s="27"/>
      <c r="P17" s="27"/>
      <c r="Q17" s="23"/>
      <c r="R17" s="28">
        <v>599</v>
      </c>
      <c r="S17" s="23">
        <v>638.4</v>
      </c>
      <c r="T17" s="23"/>
      <c r="U17" s="23"/>
      <c r="V17" s="22"/>
      <c r="W17" s="22"/>
      <c r="X17" s="22"/>
      <c r="Y17" s="22"/>
      <c r="Z17" s="22"/>
      <c r="AA17" s="22"/>
      <c r="AB17" s="22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4"/>
      <c r="AN17" s="24"/>
      <c r="AO17" s="24"/>
      <c r="AP17" s="24"/>
      <c r="AQ17" s="24"/>
      <c r="AR17" s="24"/>
      <c r="AS17" s="24"/>
      <c r="AT17" s="25"/>
      <c r="AU17" s="24"/>
      <c r="AV17" s="24"/>
      <c r="AW17" s="24"/>
      <c r="AX17" s="24"/>
      <c r="AY17" s="24"/>
      <c r="AZ17" s="24"/>
      <c r="BA17" s="24"/>
      <c r="BB17" s="25"/>
      <c r="BC17" s="24"/>
      <c r="BD17" s="24"/>
      <c r="BE17" s="25"/>
      <c r="BF17" s="25"/>
      <c r="BG17" s="25"/>
    </row>
    <row r="18" spans="1:72" s="32" customFormat="1" ht="31.5">
      <c r="A18" s="26" t="s">
        <v>10</v>
      </c>
      <c r="B18" s="19">
        <f>E18+H18+K18+N18+O18+Q18+R18+S18+V18+X18+AW18+AZ18+BA18+BB18+BE18+T18+U18+AD18+AI18+AL18+AM18+AP18+AQ18+AS18+AU18+M18</f>
        <v>21680.6</v>
      </c>
      <c r="C18" s="19">
        <f t="shared" si="0"/>
        <v>0</v>
      </c>
      <c r="D18" s="19">
        <f t="shared" si="1"/>
        <v>0</v>
      </c>
      <c r="E18" s="27"/>
      <c r="F18" s="27"/>
      <c r="G18" s="20"/>
      <c r="H18" s="27"/>
      <c r="I18" s="27"/>
      <c r="J18" s="20"/>
      <c r="K18" s="27"/>
      <c r="L18" s="27"/>
      <c r="M18" s="27"/>
      <c r="N18" s="27"/>
      <c r="O18" s="27"/>
      <c r="P18" s="27"/>
      <c r="Q18" s="23"/>
      <c r="R18" s="23"/>
      <c r="S18" s="23"/>
      <c r="T18" s="23"/>
      <c r="U18" s="23"/>
      <c r="V18" s="27"/>
      <c r="W18" s="27"/>
      <c r="X18" s="27"/>
      <c r="Y18" s="27"/>
      <c r="Z18" s="27"/>
      <c r="AA18" s="27"/>
      <c r="AB18" s="27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9"/>
      <c r="AN18" s="29"/>
      <c r="AO18" s="29"/>
      <c r="AP18" s="19">
        <v>1713.6</v>
      </c>
      <c r="AQ18" s="19"/>
      <c r="AR18" s="19"/>
      <c r="AS18" s="19"/>
      <c r="AT18" s="31"/>
      <c r="AU18" s="29"/>
      <c r="AV18" s="29"/>
      <c r="AW18" s="29"/>
      <c r="AX18" s="29"/>
      <c r="AY18" s="29"/>
      <c r="AZ18" s="33"/>
      <c r="BA18" s="33">
        <v>19967</v>
      </c>
      <c r="BB18" s="31"/>
      <c r="BC18" s="29"/>
      <c r="BD18" s="29"/>
      <c r="BE18" s="31"/>
      <c r="BF18" s="31"/>
      <c r="BG18" s="31"/>
    </row>
    <row r="19" spans="1:72" s="21" customFormat="1" ht="36.75" customHeight="1">
      <c r="A19" s="18" t="s">
        <v>11</v>
      </c>
      <c r="B19" s="19">
        <f>E19+H19+K19+N19+O19+Q19+R19+S19+V19+X19+AW19+AZ19+BA19+BB19+BE19+T19+U19+AD19+AI19+AL19+AM19+AP19+AQ19+AS19+AU19+M19+Y19</f>
        <v>96433.700000000012</v>
      </c>
      <c r="C19" s="19">
        <f t="shared" si="0"/>
        <v>11244.8</v>
      </c>
      <c r="D19" s="19">
        <f t="shared" si="1"/>
        <v>11244.8</v>
      </c>
      <c r="E19" s="22"/>
      <c r="F19" s="22"/>
      <c r="G19" s="19"/>
      <c r="H19" s="22"/>
      <c r="I19" s="22"/>
      <c r="J19" s="19"/>
      <c r="K19" s="22"/>
      <c r="L19" s="19"/>
      <c r="M19" s="19"/>
      <c r="N19" s="27"/>
      <c r="O19" s="27"/>
      <c r="P19" s="27"/>
      <c r="Q19" s="23"/>
      <c r="R19" s="23"/>
      <c r="S19" s="23"/>
      <c r="T19" s="20">
        <v>7558.9</v>
      </c>
      <c r="U19" s="20">
        <v>952</v>
      </c>
      <c r="V19" s="22"/>
      <c r="W19" s="22"/>
      <c r="X19" s="22"/>
      <c r="Y19" s="19">
        <v>1824</v>
      </c>
      <c r="Z19" s="19"/>
      <c r="AA19" s="22"/>
      <c r="AB19" s="22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33">
        <v>8292</v>
      </c>
      <c r="AN19" s="33">
        <v>11244.8</v>
      </c>
      <c r="AO19" s="33">
        <v>11244.8</v>
      </c>
      <c r="AP19" s="33"/>
      <c r="AQ19" s="33"/>
      <c r="AR19" s="33"/>
      <c r="AS19" s="33">
        <v>27197.9</v>
      </c>
      <c r="AT19" s="25"/>
      <c r="AU19" s="33">
        <v>43823.9</v>
      </c>
      <c r="AV19" s="33"/>
      <c r="AW19" s="34"/>
      <c r="AX19" s="34"/>
      <c r="AY19" s="34"/>
      <c r="AZ19" s="33">
        <v>6785</v>
      </c>
      <c r="BA19" s="33"/>
      <c r="BB19" s="25"/>
      <c r="BC19" s="24"/>
      <c r="BD19" s="24"/>
      <c r="BE19" s="25"/>
      <c r="BF19" s="25"/>
      <c r="BG19" s="25"/>
    </row>
    <row r="20" spans="1:72" s="21" customFormat="1">
      <c r="A20" s="18" t="s">
        <v>12</v>
      </c>
      <c r="B20" s="19">
        <f>E20+H20+K20+N20+O20+Q20+R20+S20+V20+X20+AW20+AZ20+BA20+BB20+BE20+T20+U20+AD20+AI20+AL20+AM20+AP20+AQ20+AS20+AU20+M20+Y20+AV20+Z20</f>
        <v>146644.59999999998</v>
      </c>
      <c r="C20" s="19">
        <f t="shared" si="0"/>
        <v>11244.8</v>
      </c>
      <c r="D20" s="19">
        <f t="shared" si="1"/>
        <v>11244.8</v>
      </c>
      <c r="E20" s="19">
        <f t="shared" ref="E20:AL20" si="2">SUM(E13:E19)</f>
        <v>0</v>
      </c>
      <c r="F20" s="19">
        <f t="shared" si="2"/>
        <v>0</v>
      </c>
      <c r="G20" s="19">
        <f t="shared" si="2"/>
        <v>0</v>
      </c>
      <c r="H20" s="19">
        <f t="shared" si="2"/>
        <v>0</v>
      </c>
      <c r="I20" s="19">
        <f t="shared" si="2"/>
        <v>0</v>
      </c>
      <c r="J20" s="19">
        <f t="shared" si="2"/>
        <v>0</v>
      </c>
      <c r="K20" s="19">
        <f t="shared" si="2"/>
        <v>0</v>
      </c>
      <c r="L20" s="19">
        <f t="shared" si="2"/>
        <v>0</v>
      </c>
      <c r="M20" s="19">
        <f t="shared" si="2"/>
        <v>0</v>
      </c>
      <c r="N20" s="19">
        <f t="shared" si="2"/>
        <v>0</v>
      </c>
      <c r="O20" s="19">
        <f t="shared" si="2"/>
        <v>0</v>
      </c>
      <c r="P20" s="19">
        <f t="shared" si="2"/>
        <v>0</v>
      </c>
      <c r="Q20" s="19">
        <f t="shared" si="2"/>
        <v>0</v>
      </c>
      <c r="R20" s="19">
        <f t="shared" si="2"/>
        <v>4193</v>
      </c>
      <c r="S20" s="19">
        <f t="shared" si="2"/>
        <v>5421.2</v>
      </c>
      <c r="T20" s="20">
        <f t="shared" si="2"/>
        <v>7558.9</v>
      </c>
      <c r="U20" s="19">
        <f t="shared" si="2"/>
        <v>952</v>
      </c>
      <c r="V20" s="19">
        <f t="shared" si="2"/>
        <v>0</v>
      </c>
      <c r="W20" s="19">
        <f t="shared" si="2"/>
        <v>0</v>
      </c>
      <c r="X20" s="19">
        <f t="shared" si="2"/>
        <v>0</v>
      </c>
      <c r="Y20" s="19">
        <f t="shared" si="2"/>
        <v>1824</v>
      </c>
      <c r="Z20" s="19">
        <f t="shared" si="2"/>
        <v>0</v>
      </c>
      <c r="AA20" s="19">
        <f t="shared" si="2"/>
        <v>0</v>
      </c>
      <c r="AB20" s="19">
        <f t="shared" si="2"/>
        <v>0</v>
      </c>
      <c r="AC20" s="19">
        <f t="shared" si="2"/>
        <v>0</v>
      </c>
      <c r="AD20" s="19">
        <f t="shared" si="2"/>
        <v>0</v>
      </c>
      <c r="AE20" s="19">
        <f t="shared" si="2"/>
        <v>0</v>
      </c>
      <c r="AF20" s="19">
        <f t="shared" si="2"/>
        <v>0</v>
      </c>
      <c r="AG20" s="19">
        <f t="shared" si="2"/>
        <v>0</v>
      </c>
      <c r="AH20" s="19">
        <f t="shared" si="2"/>
        <v>0</v>
      </c>
      <c r="AI20" s="19">
        <f t="shared" si="2"/>
        <v>0</v>
      </c>
      <c r="AJ20" s="19">
        <f t="shared" si="2"/>
        <v>0</v>
      </c>
      <c r="AK20" s="19">
        <f t="shared" si="2"/>
        <v>0</v>
      </c>
      <c r="AL20" s="19">
        <f t="shared" si="2"/>
        <v>0</v>
      </c>
      <c r="AM20" s="19">
        <f t="shared" ref="AM20:BA20" si="3">SUM(AM13:AM19)</f>
        <v>8292</v>
      </c>
      <c r="AN20" s="19">
        <f t="shared" si="3"/>
        <v>11244.8</v>
      </c>
      <c r="AO20" s="19">
        <f t="shared" si="3"/>
        <v>11244.8</v>
      </c>
      <c r="AP20" s="19">
        <f t="shared" si="3"/>
        <v>5241.7999999999993</v>
      </c>
      <c r="AQ20" s="19">
        <f t="shared" si="3"/>
        <v>0</v>
      </c>
      <c r="AR20" s="19">
        <f t="shared" si="3"/>
        <v>0</v>
      </c>
      <c r="AS20" s="19">
        <f t="shared" si="3"/>
        <v>41357</v>
      </c>
      <c r="AT20" s="19">
        <f t="shared" si="3"/>
        <v>0</v>
      </c>
      <c r="AU20" s="19">
        <f t="shared" si="3"/>
        <v>43823.9</v>
      </c>
      <c r="AV20" s="19">
        <f t="shared" si="3"/>
        <v>1228.8</v>
      </c>
      <c r="AW20" s="19">
        <f t="shared" si="3"/>
        <v>0</v>
      </c>
      <c r="AX20" s="19">
        <f t="shared" si="3"/>
        <v>0</v>
      </c>
      <c r="AY20" s="19">
        <f t="shared" si="3"/>
        <v>0</v>
      </c>
      <c r="AZ20" s="19">
        <f t="shared" si="3"/>
        <v>6785</v>
      </c>
      <c r="BA20" s="19">
        <f t="shared" si="3"/>
        <v>19967</v>
      </c>
      <c r="BB20" s="19">
        <f t="shared" ref="BB20:BG20" si="4">SUM(BB13:BB19)</f>
        <v>0</v>
      </c>
      <c r="BC20" s="19">
        <f t="shared" si="4"/>
        <v>0</v>
      </c>
      <c r="BD20" s="19">
        <f t="shared" si="4"/>
        <v>0</v>
      </c>
      <c r="BE20" s="19">
        <f t="shared" si="4"/>
        <v>0</v>
      </c>
      <c r="BF20" s="19">
        <f t="shared" si="4"/>
        <v>0</v>
      </c>
      <c r="BG20" s="19">
        <f t="shared" si="4"/>
        <v>0</v>
      </c>
    </row>
    <row r="21" spans="1:72" s="21" customFormat="1" ht="31.5">
      <c r="A21" s="18" t="s">
        <v>13</v>
      </c>
      <c r="B21" s="19">
        <f>E21+H21+K21+N21+O21+Q21+R21+S21+V21+X21+AW21+AZ21+BA21+BB21+BE21+T21+U21+AD21+AI21+AL21+AM21+AP21+AQ21+AS21+AU21+M21+AV21+Y21+AE21+Z21</f>
        <v>210409.60000000001</v>
      </c>
      <c r="C21" s="19">
        <f t="shared" si="0"/>
        <v>72553.8</v>
      </c>
      <c r="D21" s="19">
        <f t="shared" si="1"/>
        <v>64752.2</v>
      </c>
      <c r="E21" s="19">
        <f t="shared" ref="E21:AL21" si="5">E12+E20</f>
        <v>36.700000000000003</v>
      </c>
      <c r="F21" s="19">
        <f t="shared" si="5"/>
        <v>37.700000000000003</v>
      </c>
      <c r="G21" s="19">
        <f t="shared" si="5"/>
        <v>39</v>
      </c>
      <c r="H21" s="19">
        <f t="shared" si="5"/>
        <v>96.8</v>
      </c>
      <c r="I21" s="19">
        <f t="shared" si="5"/>
        <v>99.9</v>
      </c>
      <c r="J21" s="19">
        <f t="shared" si="5"/>
        <v>103.9</v>
      </c>
      <c r="K21" s="19">
        <f t="shared" si="5"/>
        <v>1399.5</v>
      </c>
      <c r="L21" s="19">
        <f t="shared" si="5"/>
        <v>1618.4</v>
      </c>
      <c r="M21" s="19">
        <f t="shared" si="5"/>
        <v>1519</v>
      </c>
      <c r="N21" s="19">
        <f t="shared" si="5"/>
        <v>9402.1</v>
      </c>
      <c r="O21" s="19">
        <f t="shared" si="5"/>
        <v>8198.6</v>
      </c>
      <c r="P21" s="19">
        <f t="shared" si="5"/>
        <v>16647.5</v>
      </c>
      <c r="Q21" s="19">
        <f t="shared" si="5"/>
        <v>296</v>
      </c>
      <c r="R21" s="19">
        <f>R12+R20</f>
        <v>4193</v>
      </c>
      <c r="S21" s="19">
        <f>S12+S20</f>
        <v>5421.2</v>
      </c>
      <c r="T21" s="20">
        <f t="shared" si="5"/>
        <v>7558.9</v>
      </c>
      <c r="U21" s="19">
        <f t="shared" si="5"/>
        <v>4379.2</v>
      </c>
      <c r="V21" s="19">
        <f t="shared" si="5"/>
        <v>134</v>
      </c>
      <c r="W21" s="19">
        <f t="shared" si="5"/>
        <v>197.2</v>
      </c>
      <c r="X21" s="19">
        <f t="shared" si="5"/>
        <v>4557.7</v>
      </c>
      <c r="Y21" s="19">
        <f t="shared" si="5"/>
        <v>1824</v>
      </c>
      <c r="Z21" s="19">
        <f t="shared" si="5"/>
        <v>4132.5</v>
      </c>
      <c r="AA21" s="19">
        <f t="shared" si="5"/>
        <v>4853.5</v>
      </c>
      <c r="AB21" s="19">
        <f t="shared" si="5"/>
        <v>4066.2</v>
      </c>
      <c r="AC21" s="19">
        <f t="shared" si="5"/>
        <v>4019.5</v>
      </c>
      <c r="AD21" s="19">
        <f t="shared" si="5"/>
        <v>7520.8</v>
      </c>
      <c r="AE21" s="19">
        <f t="shared" si="5"/>
        <v>6984.2</v>
      </c>
      <c r="AF21" s="19">
        <f t="shared" si="5"/>
        <v>13527.6</v>
      </c>
      <c r="AG21" s="19">
        <f t="shared" si="5"/>
        <v>5282.4</v>
      </c>
      <c r="AH21" s="19">
        <f t="shared" si="5"/>
        <v>2251.1999999999998</v>
      </c>
      <c r="AI21" s="19">
        <f t="shared" si="5"/>
        <v>209.3</v>
      </c>
      <c r="AJ21" s="19">
        <f t="shared" si="5"/>
        <v>509.4</v>
      </c>
      <c r="AK21" s="19">
        <f t="shared" si="5"/>
        <v>523.9</v>
      </c>
      <c r="AL21" s="19">
        <f t="shared" si="5"/>
        <v>3008.4</v>
      </c>
      <c r="AM21" s="19">
        <f t="shared" ref="AM21:BG21" si="6">AM12+AM20</f>
        <v>13156.8</v>
      </c>
      <c r="AN21" s="19">
        <f t="shared" si="6"/>
        <v>17711.900000000001</v>
      </c>
      <c r="AO21" s="19">
        <f t="shared" si="6"/>
        <v>17711.900000000001</v>
      </c>
      <c r="AP21" s="19">
        <f t="shared" si="6"/>
        <v>5241.7999999999993</v>
      </c>
      <c r="AQ21" s="19">
        <f t="shared" si="6"/>
        <v>1205.8</v>
      </c>
      <c r="AR21" s="19">
        <f t="shared" si="6"/>
        <v>5934.3</v>
      </c>
      <c r="AS21" s="19">
        <f t="shared" si="6"/>
        <v>41357</v>
      </c>
      <c r="AT21" s="19">
        <f t="shared" si="6"/>
        <v>19979.8</v>
      </c>
      <c r="AU21" s="19">
        <f>AU12+AU20</f>
        <v>43823.9</v>
      </c>
      <c r="AV21" s="19">
        <f>AV12+AV20</f>
        <v>1228.8</v>
      </c>
      <c r="AW21" s="19">
        <f t="shared" si="6"/>
        <v>4199.3999999999996</v>
      </c>
      <c r="AX21" s="19">
        <f t="shared" si="6"/>
        <v>8745.1</v>
      </c>
      <c r="AY21" s="19">
        <f t="shared" si="6"/>
        <v>8000</v>
      </c>
      <c r="AZ21" s="19">
        <f t="shared" si="6"/>
        <v>6785</v>
      </c>
      <c r="BA21" s="19">
        <f t="shared" si="6"/>
        <v>19967</v>
      </c>
      <c r="BB21" s="19">
        <f t="shared" si="6"/>
        <v>2478.1</v>
      </c>
      <c r="BC21" s="19">
        <f t="shared" si="6"/>
        <v>2577.1999999999998</v>
      </c>
      <c r="BD21" s="19">
        <f t="shared" si="6"/>
        <v>2680.3</v>
      </c>
      <c r="BE21" s="19">
        <f t="shared" si="6"/>
        <v>94.1</v>
      </c>
      <c r="BF21" s="19">
        <f t="shared" si="6"/>
        <v>94.1</v>
      </c>
      <c r="BG21" s="19">
        <f t="shared" si="6"/>
        <v>94.1</v>
      </c>
    </row>
    <row r="22" spans="1:72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7"/>
      <c r="O22" s="37"/>
      <c r="P22" s="37"/>
      <c r="Q22" s="36"/>
      <c r="R22" s="36"/>
      <c r="S22" s="36"/>
      <c r="T22" s="37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</row>
    <row r="23" spans="1:72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7"/>
      <c r="O23" s="37"/>
      <c r="P23" s="37"/>
      <c r="Q23" s="36"/>
      <c r="R23" s="36"/>
      <c r="S23" s="36"/>
      <c r="T23" s="37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</row>
    <row r="24" spans="1:72">
      <c r="D24" s="38"/>
      <c r="E24" s="39"/>
      <c r="F24" s="39"/>
      <c r="G24" s="39"/>
      <c r="H24" s="39"/>
      <c r="I24" s="39"/>
      <c r="J24" s="39"/>
      <c r="K24" s="39"/>
      <c r="L24" s="39"/>
      <c r="M24" s="39"/>
      <c r="N24" s="40"/>
      <c r="O24" s="40"/>
      <c r="P24" s="40"/>
      <c r="Q24" s="39"/>
      <c r="R24" s="39"/>
      <c r="S24" s="39"/>
      <c r="T24" s="40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</row>
    <row r="25" spans="1:72" ht="18.75" customHeight="1">
      <c r="D25" s="47"/>
      <c r="E25" s="47"/>
      <c r="F25" s="47"/>
      <c r="G25" s="47"/>
      <c r="H25" s="47"/>
      <c r="I25" s="47"/>
      <c r="J25" s="47"/>
      <c r="K25" s="47"/>
      <c r="L25" s="45"/>
      <c r="AM25" s="41" t="s">
        <v>16</v>
      </c>
      <c r="AN25" s="41"/>
      <c r="AO25" s="41"/>
      <c r="AP25" s="41"/>
      <c r="AQ25" s="41"/>
      <c r="AR25" s="41"/>
      <c r="AS25" s="4"/>
      <c r="AT25" s="38"/>
      <c r="AU25" s="38"/>
      <c r="AV25" s="41"/>
      <c r="AZ25" s="50"/>
      <c r="BA25" s="50"/>
      <c r="BB25" s="50"/>
      <c r="BC25" s="50"/>
      <c r="BD25" s="50"/>
      <c r="BE25" s="1"/>
      <c r="BF25" s="4"/>
      <c r="BG25" s="38"/>
      <c r="BH25" s="38"/>
      <c r="BI25" s="38"/>
      <c r="BJ25" s="38"/>
      <c r="BK25" s="38"/>
    </row>
    <row r="26" spans="1:72" ht="15.75" hidden="1" customHeight="1">
      <c r="AS26" s="46" t="s">
        <v>46</v>
      </c>
      <c r="AT26" s="45"/>
      <c r="AU26" s="45"/>
      <c r="AW26" s="60"/>
      <c r="AX26" s="60"/>
      <c r="AY26" s="60"/>
      <c r="AZ26" s="60"/>
      <c r="BA26" s="60"/>
      <c r="BB26" s="60"/>
      <c r="BC26" s="60"/>
      <c r="BD26" s="60"/>
      <c r="BE26" s="60"/>
      <c r="BF26" s="4"/>
      <c r="BG26" s="46"/>
      <c r="BH26" s="47" t="s">
        <v>47</v>
      </c>
    </row>
    <row r="27" spans="1:72" ht="15.75" customHeight="1">
      <c r="AS27" s="4"/>
      <c r="AT27" s="1"/>
      <c r="AU27" s="1"/>
      <c r="BB27" s="4"/>
      <c r="BE27" s="62" t="s">
        <v>45</v>
      </c>
      <c r="BF27" s="62"/>
      <c r="BG27" s="62"/>
      <c r="BH27" s="62"/>
      <c r="BI27" s="1"/>
      <c r="BJ27" s="1"/>
    </row>
    <row r="28" spans="1:72">
      <c r="BE28" s="61" t="s">
        <v>46</v>
      </c>
      <c r="BF28" s="61"/>
      <c r="BG28" s="61"/>
      <c r="BH28" s="61"/>
      <c r="BT28" s="4" t="s">
        <v>47</v>
      </c>
    </row>
  </sheetData>
  <mergeCells count="28">
    <mergeCell ref="BE28:BH28"/>
    <mergeCell ref="B6:N6"/>
    <mergeCell ref="N3:P3"/>
    <mergeCell ref="N4:P4"/>
    <mergeCell ref="BE27:BH27"/>
    <mergeCell ref="A9:A11"/>
    <mergeCell ref="B9:D9"/>
    <mergeCell ref="C10:C11"/>
    <mergeCell ref="AS10:AT10"/>
    <mergeCell ref="O10:P10"/>
    <mergeCell ref="N2:P2"/>
    <mergeCell ref="AW26:BE26"/>
    <mergeCell ref="AM10:AO10"/>
    <mergeCell ref="E10:G10"/>
    <mergeCell ref="AZ25:BD25"/>
    <mergeCell ref="K10:L10"/>
    <mergeCell ref="AI10:AK10"/>
    <mergeCell ref="H10:J10"/>
    <mergeCell ref="AQ10:AR10"/>
    <mergeCell ref="AW3:BD3"/>
    <mergeCell ref="E9:BG9"/>
    <mergeCell ref="BB10:BD10"/>
    <mergeCell ref="AW10:AY10"/>
    <mergeCell ref="B10:B11"/>
    <mergeCell ref="D10:D11"/>
    <mergeCell ref="BE10:BG10"/>
    <mergeCell ref="V10:W10"/>
    <mergeCell ref="AA10:AB10"/>
  </mergeCells>
  <phoneticPr fontId="0" type="noConversion"/>
  <printOptions horizontalCentered="1"/>
  <pageMargins left="0.78740157480314965" right="0.78740157480314965" top="1.1811023622047245" bottom="0.39370078740157483" header="0" footer="0"/>
  <pageSetup paperSize="9" scale="46" fitToWidth="0" orientation="landscape" r:id="rId1"/>
  <headerFooter alignWithMargins="0"/>
  <colBreaks count="5" manualBreakCount="5">
    <brk id="16" min="1" max="34" man="1"/>
    <brk id="25" min="1" max="34" man="1"/>
    <brk id="33" min="1" max="34" man="1"/>
    <brk id="44" min="1" max="34" man="1"/>
    <brk id="56" min="1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User 09</cp:lastModifiedBy>
  <cp:lastPrinted>2020-12-17T12:04:15Z</cp:lastPrinted>
  <dcterms:created xsi:type="dcterms:W3CDTF">2008-01-14T08:50:57Z</dcterms:created>
  <dcterms:modified xsi:type="dcterms:W3CDTF">2020-12-23T07:25:14Z</dcterms:modified>
</cp:coreProperties>
</file>